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10045561\Desktop\業務\開診訊息放外網1104\1118\"/>
    </mc:Choice>
  </mc:AlternateContent>
  <xr:revisionPtr revIDLastSave="0" documentId="8_{7D3E943F-B1AE-4179-B1E8-F5C0C7133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每週調查表" sheetId="1" r:id="rId1"/>
    <sheet name="工作表42" sheetId="2" r:id="rId2"/>
    <sheet name="整理用檔" sheetId="3" r:id="rId3"/>
    <sheet name="貼上區" sheetId="4" r:id="rId4"/>
    <sheet name="來源檔" sheetId="5" r:id="rId5"/>
    <sheet name="來源檔2" sheetId="6" r:id="rId6"/>
    <sheet name="嬰幼兒莫德納" sheetId="7" state="hidden" r:id="rId7"/>
    <sheet name="嬰幼兒BNT" sheetId="8" state="hidden" r:id="rId8"/>
    <sheet name="兒童BNT" sheetId="9" state="hidden" r:id="rId9"/>
    <sheet name="嬰幼兒莫德納-合約院所" sheetId="10" state="hidden" r:id="rId10"/>
    <sheet name="嬰幼兒BNT-合約院所" sheetId="11" state="hidden" r:id="rId11"/>
    <sheet name="嬰幼兒莫德納疫苗專責門診時間" sheetId="12" state="hidden" r:id="rId12"/>
    <sheet name="嬰幼兒莫德納疫苗專責門診" sheetId="13" state="hidden" r:id="rId13"/>
    <sheet name="幼兒莫德納疫苗快打站" sheetId="14" state="hidden" r:id="rId14"/>
    <sheet name="開診日期一覽表(0819-0825)" sheetId="15" state="hidden" r:id="rId15"/>
    <sheet name="開診日期一覽表(0826-0901)" sheetId="16" state="hidden" r:id="rId16"/>
    <sheet name="排序表" sheetId="17" state="hidden" r:id="rId17"/>
  </sheets>
  <definedNames>
    <definedName name="_xlnm._FilterDatabase" localSheetId="0" hidden="1">每週調查表!$A$1:$O$65</definedName>
  </definedNames>
  <calcPr calcId="191029"/>
  <pivotCaches>
    <pivotCache cacheId="5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6" i="16" l="1"/>
  <c r="R66" i="16"/>
  <c r="Q66" i="16"/>
  <c r="P66" i="16"/>
  <c r="O66" i="16"/>
  <c r="N66" i="16"/>
  <c r="M66" i="16"/>
  <c r="A66" i="16"/>
  <c r="S65" i="16"/>
  <c r="R65" i="16"/>
  <c r="Q65" i="16"/>
  <c r="P65" i="16"/>
  <c r="O65" i="16"/>
  <c r="N65" i="16"/>
  <c r="M65" i="16"/>
  <c r="A65" i="16"/>
  <c r="S64" i="16"/>
  <c r="R64" i="16"/>
  <c r="Q64" i="16"/>
  <c r="P64" i="16"/>
  <c r="O64" i="16"/>
  <c r="N64" i="16"/>
  <c r="M64" i="16"/>
  <c r="A64" i="16"/>
  <c r="S63" i="16"/>
  <c r="R63" i="16"/>
  <c r="Q63" i="16"/>
  <c r="P63" i="16"/>
  <c r="O63" i="16"/>
  <c r="N63" i="16"/>
  <c r="M63" i="16"/>
  <c r="A63" i="16"/>
  <c r="S62" i="16"/>
  <c r="R62" i="16"/>
  <c r="Q62" i="16"/>
  <c r="P62" i="16"/>
  <c r="O62" i="16"/>
  <c r="N62" i="16"/>
  <c r="M62" i="16"/>
  <c r="A62" i="16"/>
  <c r="S61" i="16"/>
  <c r="R61" i="16"/>
  <c r="Q61" i="16"/>
  <c r="P61" i="16"/>
  <c r="O61" i="16"/>
  <c r="N61" i="16"/>
  <c r="M61" i="16"/>
  <c r="A61" i="16"/>
  <c r="S60" i="16"/>
  <c r="R60" i="16"/>
  <c r="Q60" i="16"/>
  <c r="P60" i="16"/>
  <c r="O60" i="16"/>
  <c r="N60" i="16"/>
  <c r="M60" i="16"/>
  <c r="A60" i="16"/>
  <c r="S59" i="16"/>
  <c r="R59" i="16"/>
  <c r="Q59" i="16"/>
  <c r="P59" i="16"/>
  <c r="O59" i="16"/>
  <c r="N59" i="16"/>
  <c r="M59" i="16"/>
  <c r="A59" i="16"/>
  <c r="S58" i="16"/>
  <c r="R58" i="16"/>
  <c r="Q58" i="16"/>
  <c r="P58" i="16"/>
  <c r="O58" i="16"/>
  <c r="N58" i="16"/>
  <c r="M58" i="16"/>
  <c r="A58" i="16"/>
  <c r="S57" i="16"/>
  <c r="R57" i="16"/>
  <c r="Q57" i="16"/>
  <c r="P57" i="16"/>
  <c r="O57" i="16"/>
  <c r="N57" i="16"/>
  <c r="M57" i="16"/>
  <c r="A57" i="16"/>
  <c r="S56" i="16"/>
  <c r="R56" i="16"/>
  <c r="Q56" i="16"/>
  <c r="P56" i="16"/>
  <c r="O56" i="16"/>
  <c r="N56" i="16"/>
  <c r="M56" i="16"/>
  <c r="A56" i="16"/>
  <c r="S55" i="16"/>
  <c r="R55" i="16"/>
  <c r="Q55" i="16"/>
  <c r="P55" i="16"/>
  <c r="O55" i="16"/>
  <c r="N55" i="16"/>
  <c r="M55" i="16"/>
  <c r="A55" i="16"/>
  <c r="S54" i="16"/>
  <c r="R54" i="16"/>
  <c r="Q54" i="16"/>
  <c r="P54" i="16"/>
  <c r="O54" i="16"/>
  <c r="N54" i="16"/>
  <c r="M54" i="16"/>
  <c r="A54" i="16"/>
  <c r="S53" i="16"/>
  <c r="R53" i="16"/>
  <c r="Q53" i="16"/>
  <c r="P53" i="16"/>
  <c r="O53" i="16"/>
  <c r="N53" i="16"/>
  <c r="M53" i="16"/>
  <c r="A53" i="16"/>
  <c r="S52" i="16"/>
  <c r="R52" i="16"/>
  <c r="Q52" i="16"/>
  <c r="P52" i="16"/>
  <c r="O52" i="16"/>
  <c r="N52" i="16"/>
  <c r="M52" i="16"/>
  <c r="A52" i="16"/>
  <c r="S51" i="16"/>
  <c r="R51" i="16"/>
  <c r="Q51" i="16"/>
  <c r="P51" i="16"/>
  <c r="O51" i="16"/>
  <c r="N51" i="16"/>
  <c r="M51" i="16"/>
  <c r="A51" i="16"/>
  <c r="S50" i="16"/>
  <c r="R50" i="16"/>
  <c r="Q50" i="16"/>
  <c r="P50" i="16"/>
  <c r="O50" i="16"/>
  <c r="N50" i="16"/>
  <c r="M50" i="16"/>
  <c r="A50" i="16"/>
  <c r="S49" i="16"/>
  <c r="R49" i="16"/>
  <c r="Q49" i="16"/>
  <c r="P49" i="16"/>
  <c r="O49" i="16"/>
  <c r="N49" i="16"/>
  <c r="M49" i="16"/>
  <c r="A49" i="16"/>
  <c r="S48" i="16"/>
  <c r="R48" i="16"/>
  <c r="Q48" i="16"/>
  <c r="P48" i="16"/>
  <c r="O48" i="16"/>
  <c r="N48" i="16"/>
  <c r="M48" i="16"/>
  <c r="A48" i="16"/>
  <c r="S47" i="16"/>
  <c r="R47" i="16"/>
  <c r="Q47" i="16"/>
  <c r="P47" i="16"/>
  <c r="O47" i="16"/>
  <c r="N47" i="16"/>
  <c r="M47" i="16"/>
  <c r="A47" i="16"/>
  <c r="S46" i="16"/>
  <c r="R46" i="16"/>
  <c r="Q46" i="16"/>
  <c r="P46" i="16"/>
  <c r="O46" i="16"/>
  <c r="N46" i="16"/>
  <c r="M46" i="16"/>
  <c r="A46" i="16"/>
  <c r="S45" i="16"/>
  <c r="R45" i="16"/>
  <c r="Q45" i="16"/>
  <c r="P45" i="16"/>
  <c r="O45" i="16"/>
  <c r="N45" i="16"/>
  <c r="M45" i="16"/>
  <c r="A45" i="16"/>
  <c r="S44" i="16"/>
  <c r="R44" i="16"/>
  <c r="Q44" i="16"/>
  <c r="P44" i="16"/>
  <c r="O44" i="16"/>
  <c r="N44" i="16"/>
  <c r="M44" i="16"/>
  <c r="A44" i="16"/>
  <c r="S43" i="16"/>
  <c r="R43" i="16"/>
  <c r="Q43" i="16"/>
  <c r="P43" i="16"/>
  <c r="O43" i="16"/>
  <c r="N43" i="16"/>
  <c r="M43" i="16"/>
  <c r="A43" i="16"/>
  <c r="S42" i="16"/>
  <c r="R42" i="16"/>
  <c r="Q42" i="16"/>
  <c r="P42" i="16"/>
  <c r="O42" i="16"/>
  <c r="N42" i="16"/>
  <c r="M42" i="16"/>
  <c r="A42" i="16"/>
  <c r="S41" i="16"/>
  <c r="R41" i="16"/>
  <c r="Q41" i="16"/>
  <c r="P41" i="16"/>
  <c r="O41" i="16"/>
  <c r="N41" i="16"/>
  <c r="M41" i="16"/>
  <c r="A41" i="16"/>
  <c r="S40" i="16"/>
  <c r="R40" i="16"/>
  <c r="Q40" i="16"/>
  <c r="P40" i="16"/>
  <c r="O40" i="16"/>
  <c r="N40" i="16"/>
  <c r="M40" i="16"/>
  <c r="A40" i="16"/>
  <c r="S39" i="16"/>
  <c r="R39" i="16"/>
  <c r="Q39" i="16"/>
  <c r="P39" i="16"/>
  <c r="O39" i="16"/>
  <c r="N39" i="16"/>
  <c r="M39" i="16"/>
  <c r="A39" i="16"/>
  <c r="S38" i="16"/>
  <c r="R38" i="16"/>
  <c r="Q38" i="16"/>
  <c r="P38" i="16"/>
  <c r="O38" i="16"/>
  <c r="N38" i="16"/>
  <c r="M38" i="16"/>
  <c r="A38" i="16"/>
  <c r="S37" i="16"/>
  <c r="R37" i="16"/>
  <c r="Q37" i="16"/>
  <c r="P37" i="16"/>
  <c r="O37" i="16"/>
  <c r="N37" i="16"/>
  <c r="M37" i="16"/>
  <c r="A37" i="16"/>
  <c r="S36" i="16"/>
  <c r="R36" i="16"/>
  <c r="Q36" i="16"/>
  <c r="P36" i="16"/>
  <c r="O36" i="16"/>
  <c r="N36" i="16"/>
  <c r="M36" i="16"/>
  <c r="A36" i="16"/>
  <c r="S35" i="16"/>
  <c r="R35" i="16"/>
  <c r="Q35" i="16"/>
  <c r="P35" i="16"/>
  <c r="O35" i="16"/>
  <c r="N35" i="16"/>
  <c r="M35" i="16"/>
  <c r="A35" i="16"/>
  <c r="S34" i="16"/>
  <c r="R34" i="16"/>
  <c r="Q34" i="16"/>
  <c r="P34" i="16"/>
  <c r="O34" i="16"/>
  <c r="N34" i="16"/>
  <c r="M34" i="16"/>
  <c r="A34" i="16"/>
  <c r="S33" i="16"/>
  <c r="R33" i="16"/>
  <c r="Q33" i="16"/>
  <c r="P33" i="16"/>
  <c r="O33" i="16"/>
  <c r="N33" i="16"/>
  <c r="M33" i="16"/>
  <c r="A33" i="16"/>
  <c r="S32" i="16"/>
  <c r="R32" i="16"/>
  <c r="Q32" i="16"/>
  <c r="P32" i="16"/>
  <c r="O32" i="16"/>
  <c r="N32" i="16"/>
  <c r="M32" i="16"/>
  <c r="A32" i="16"/>
  <c r="S31" i="16"/>
  <c r="R31" i="16"/>
  <c r="Q31" i="16"/>
  <c r="P31" i="16"/>
  <c r="O31" i="16"/>
  <c r="N31" i="16"/>
  <c r="M31" i="16"/>
  <c r="A31" i="16"/>
  <c r="S30" i="16"/>
  <c r="R30" i="16"/>
  <c r="Q30" i="16"/>
  <c r="P30" i="16"/>
  <c r="O30" i="16"/>
  <c r="N30" i="16"/>
  <c r="M30" i="16"/>
  <c r="A30" i="16"/>
  <c r="S29" i="16"/>
  <c r="R29" i="16"/>
  <c r="Q29" i="16"/>
  <c r="P29" i="16"/>
  <c r="O29" i="16"/>
  <c r="N29" i="16"/>
  <c r="M29" i="16"/>
  <c r="A29" i="16"/>
  <c r="S28" i="16"/>
  <c r="R28" i="16"/>
  <c r="Q28" i="16"/>
  <c r="P28" i="16"/>
  <c r="O28" i="16"/>
  <c r="N28" i="16"/>
  <c r="M28" i="16"/>
  <c r="A28" i="16"/>
  <c r="S27" i="16"/>
  <c r="R27" i="16"/>
  <c r="Q27" i="16"/>
  <c r="P27" i="16"/>
  <c r="O27" i="16"/>
  <c r="N27" i="16"/>
  <c r="M27" i="16"/>
  <c r="A27" i="16"/>
  <c r="S26" i="16"/>
  <c r="R26" i="16"/>
  <c r="Q26" i="16"/>
  <c r="P26" i="16"/>
  <c r="O26" i="16"/>
  <c r="N26" i="16"/>
  <c r="M26" i="16"/>
  <c r="A26" i="16"/>
  <c r="S25" i="16"/>
  <c r="R25" i="16"/>
  <c r="Q25" i="16"/>
  <c r="P25" i="16"/>
  <c r="O25" i="16"/>
  <c r="N25" i="16"/>
  <c r="M25" i="16"/>
  <c r="A25" i="16"/>
  <c r="S24" i="16"/>
  <c r="R24" i="16"/>
  <c r="Q24" i="16"/>
  <c r="P24" i="16"/>
  <c r="O24" i="16"/>
  <c r="N24" i="16"/>
  <c r="M24" i="16"/>
  <c r="A24" i="16"/>
  <c r="S23" i="16"/>
  <c r="R23" i="16"/>
  <c r="Q23" i="16"/>
  <c r="P23" i="16"/>
  <c r="O23" i="16"/>
  <c r="N23" i="16"/>
  <c r="M23" i="16"/>
  <c r="A23" i="16"/>
  <c r="S22" i="16"/>
  <c r="R22" i="16"/>
  <c r="Q22" i="16"/>
  <c r="P22" i="16"/>
  <c r="O22" i="16"/>
  <c r="N22" i="16"/>
  <c r="M22" i="16"/>
  <c r="A22" i="16"/>
  <c r="S21" i="16"/>
  <c r="R21" i="16"/>
  <c r="Q21" i="16"/>
  <c r="P21" i="16"/>
  <c r="O21" i="16"/>
  <c r="N21" i="16"/>
  <c r="M21" i="16"/>
  <c r="A21" i="16"/>
  <c r="S20" i="16"/>
  <c r="R20" i="16"/>
  <c r="Q20" i="16"/>
  <c r="P20" i="16"/>
  <c r="O20" i="16"/>
  <c r="N20" i="16"/>
  <c r="M20" i="16"/>
  <c r="A20" i="16"/>
  <c r="S19" i="16"/>
  <c r="R19" i="16"/>
  <c r="Q19" i="16"/>
  <c r="P19" i="16"/>
  <c r="O19" i="16"/>
  <c r="N19" i="16"/>
  <c r="M19" i="16"/>
  <c r="A19" i="16"/>
  <c r="S18" i="16"/>
  <c r="R18" i="16"/>
  <c r="Q18" i="16"/>
  <c r="P18" i="16"/>
  <c r="O18" i="16"/>
  <c r="N18" i="16"/>
  <c r="M18" i="16"/>
  <c r="A18" i="16"/>
  <c r="S17" i="16"/>
  <c r="R17" i="16"/>
  <c r="Q17" i="16"/>
  <c r="P17" i="16"/>
  <c r="O17" i="16"/>
  <c r="N17" i="16"/>
  <c r="M17" i="16"/>
  <c r="A17" i="16"/>
  <c r="S16" i="16"/>
  <c r="R16" i="16"/>
  <c r="Q16" i="16"/>
  <c r="P16" i="16"/>
  <c r="O16" i="16"/>
  <c r="N16" i="16"/>
  <c r="M16" i="16"/>
  <c r="A16" i="16"/>
  <c r="S15" i="16"/>
  <c r="R15" i="16"/>
  <c r="Q15" i="16"/>
  <c r="P15" i="16"/>
  <c r="O15" i="16"/>
  <c r="N15" i="16"/>
  <c r="M15" i="16"/>
  <c r="A15" i="16"/>
  <c r="S14" i="16"/>
  <c r="R14" i="16"/>
  <c r="Q14" i="16"/>
  <c r="P14" i="16"/>
  <c r="O14" i="16"/>
  <c r="N14" i="16"/>
  <c r="M14" i="16"/>
  <c r="A14" i="16"/>
  <c r="S13" i="16"/>
  <c r="R13" i="16"/>
  <c r="Q13" i="16"/>
  <c r="P13" i="16"/>
  <c r="O13" i="16"/>
  <c r="N13" i="16"/>
  <c r="M13" i="16"/>
  <c r="A13" i="16"/>
  <c r="S12" i="16"/>
  <c r="R12" i="16"/>
  <c r="Q12" i="16"/>
  <c r="P12" i="16"/>
  <c r="O12" i="16"/>
  <c r="N12" i="16"/>
  <c r="M12" i="16"/>
  <c r="A12" i="16"/>
  <c r="S11" i="16"/>
  <c r="R11" i="16"/>
  <c r="Q11" i="16"/>
  <c r="P11" i="16"/>
  <c r="O11" i="16"/>
  <c r="N11" i="16"/>
  <c r="M11" i="16"/>
  <c r="A11" i="16"/>
  <c r="S10" i="16"/>
  <c r="R10" i="16"/>
  <c r="Q10" i="16"/>
  <c r="P10" i="16"/>
  <c r="O10" i="16"/>
  <c r="N10" i="16"/>
  <c r="M10" i="16"/>
  <c r="A10" i="16"/>
  <c r="S9" i="16"/>
  <c r="R9" i="16"/>
  <c r="Q9" i="16"/>
  <c r="P9" i="16"/>
  <c r="O9" i="16"/>
  <c r="N9" i="16"/>
  <c r="M9" i="16"/>
  <c r="A9" i="16"/>
  <c r="S8" i="16"/>
  <c r="R8" i="16"/>
  <c r="Q8" i="16"/>
  <c r="P8" i="16"/>
  <c r="O8" i="16"/>
  <c r="N8" i="16"/>
  <c r="M8" i="16"/>
  <c r="A8" i="16"/>
  <c r="S7" i="16"/>
  <c r="R7" i="16"/>
  <c r="Q7" i="16"/>
  <c r="P7" i="16"/>
  <c r="O7" i="16"/>
  <c r="N7" i="16"/>
  <c r="M7" i="16"/>
  <c r="A7" i="16"/>
  <c r="S6" i="16"/>
  <c r="R6" i="16"/>
  <c r="Q6" i="16"/>
  <c r="P6" i="16"/>
  <c r="O6" i="16"/>
  <c r="N6" i="16"/>
  <c r="M6" i="16"/>
  <c r="A6" i="16"/>
  <c r="S5" i="16"/>
  <c r="R5" i="16"/>
  <c r="Q5" i="16"/>
  <c r="P5" i="16"/>
  <c r="O5" i="16"/>
  <c r="N5" i="16"/>
  <c r="M5" i="16"/>
  <c r="A5" i="16"/>
  <c r="S4" i="16"/>
  <c r="R4" i="16"/>
  <c r="Q4" i="16"/>
  <c r="P4" i="16"/>
  <c r="O4" i="16"/>
  <c r="N4" i="16"/>
  <c r="M4" i="16"/>
  <c r="A4" i="16"/>
  <c r="S71" i="15"/>
  <c r="R71" i="15"/>
  <c r="Q71" i="15"/>
  <c r="P71" i="15"/>
  <c r="O71" i="15"/>
  <c r="N71" i="15"/>
  <c r="M71" i="15"/>
  <c r="A71" i="15"/>
  <c r="S70" i="15"/>
  <c r="R70" i="15"/>
  <c r="Q70" i="15"/>
  <c r="P70" i="15"/>
  <c r="O70" i="15"/>
  <c r="N70" i="15"/>
  <c r="M70" i="15"/>
  <c r="A70" i="15"/>
  <c r="S69" i="15"/>
  <c r="R69" i="15"/>
  <c r="Q69" i="15"/>
  <c r="P69" i="15"/>
  <c r="O69" i="15"/>
  <c r="N69" i="15"/>
  <c r="M69" i="15"/>
  <c r="A69" i="15"/>
  <c r="S68" i="15"/>
  <c r="R68" i="15"/>
  <c r="Q68" i="15"/>
  <c r="P68" i="15"/>
  <c r="O68" i="15"/>
  <c r="N68" i="15"/>
  <c r="M68" i="15"/>
  <c r="A68" i="15"/>
  <c r="S67" i="15"/>
  <c r="R67" i="15"/>
  <c r="Q67" i="15"/>
  <c r="P67" i="15"/>
  <c r="O67" i="15"/>
  <c r="N67" i="15"/>
  <c r="M67" i="15"/>
  <c r="A67" i="15"/>
  <c r="S66" i="15"/>
  <c r="R66" i="15"/>
  <c r="Q66" i="15"/>
  <c r="P66" i="15"/>
  <c r="O66" i="15"/>
  <c r="N66" i="15"/>
  <c r="M66" i="15"/>
  <c r="A66" i="15"/>
  <c r="S65" i="15"/>
  <c r="R65" i="15"/>
  <c r="Q65" i="15"/>
  <c r="P65" i="15"/>
  <c r="O65" i="15"/>
  <c r="N65" i="15"/>
  <c r="M65" i="15"/>
  <c r="A65" i="15"/>
  <c r="S64" i="15"/>
  <c r="R64" i="15"/>
  <c r="Q64" i="15"/>
  <c r="P64" i="15"/>
  <c r="O64" i="15"/>
  <c r="N64" i="15"/>
  <c r="M64" i="15"/>
  <c r="A64" i="15"/>
  <c r="S63" i="15"/>
  <c r="R63" i="15"/>
  <c r="Q63" i="15"/>
  <c r="P63" i="15"/>
  <c r="O63" i="15"/>
  <c r="N63" i="15"/>
  <c r="M63" i="15"/>
  <c r="A63" i="15"/>
  <c r="S62" i="15"/>
  <c r="R62" i="15"/>
  <c r="Q62" i="15"/>
  <c r="P62" i="15"/>
  <c r="O62" i="15"/>
  <c r="N62" i="15"/>
  <c r="M62" i="15"/>
  <c r="A62" i="15"/>
  <c r="S61" i="15"/>
  <c r="R61" i="15"/>
  <c r="Q61" i="15"/>
  <c r="P61" i="15"/>
  <c r="O61" i="15"/>
  <c r="N61" i="15"/>
  <c r="M61" i="15"/>
  <c r="A61" i="15"/>
  <c r="S60" i="15"/>
  <c r="R60" i="15"/>
  <c r="Q60" i="15"/>
  <c r="P60" i="15"/>
  <c r="O60" i="15"/>
  <c r="N60" i="15"/>
  <c r="M60" i="15"/>
  <c r="A60" i="15"/>
  <c r="S59" i="15"/>
  <c r="R59" i="15"/>
  <c r="Q59" i="15"/>
  <c r="P59" i="15"/>
  <c r="O59" i="15"/>
  <c r="N59" i="15"/>
  <c r="M59" i="15"/>
  <c r="A59" i="15"/>
  <c r="S58" i="15"/>
  <c r="R58" i="15"/>
  <c r="Q58" i="15"/>
  <c r="P58" i="15"/>
  <c r="O58" i="15"/>
  <c r="N58" i="15"/>
  <c r="M58" i="15"/>
  <c r="A58" i="15"/>
  <c r="S57" i="15"/>
  <c r="R57" i="15"/>
  <c r="Q57" i="15"/>
  <c r="P57" i="15"/>
  <c r="O57" i="15"/>
  <c r="N57" i="15"/>
  <c r="M57" i="15"/>
  <c r="A57" i="15"/>
  <c r="S56" i="15"/>
  <c r="R56" i="15"/>
  <c r="Q56" i="15"/>
  <c r="P56" i="15"/>
  <c r="O56" i="15"/>
  <c r="N56" i="15"/>
  <c r="M56" i="15"/>
  <c r="A56" i="15"/>
  <c r="S55" i="15"/>
  <c r="R55" i="15"/>
  <c r="Q55" i="15"/>
  <c r="P55" i="15"/>
  <c r="O55" i="15"/>
  <c r="N55" i="15"/>
  <c r="M55" i="15"/>
  <c r="A55" i="15"/>
  <c r="S54" i="15"/>
  <c r="R54" i="15"/>
  <c r="Q54" i="15"/>
  <c r="P54" i="15"/>
  <c r="O54" i="15"/>
  <c r="N54" i="15"/>
  <c r="M54" i="15"/>
  <c r="A54" i="15"/>
  <c r="S53" i="15"/>
  <c r="R53" i="15"/>
  <c r="Q53" i="15"/>
  <c r="P53" i="15"/>
  <c r="O53" i="15"/>
  <c r="N53" i="15"/>
  <c r="M53" i="15"/>
  <c r="A53" i="15"/>
  <c r="S52" i="15"/>
  <c r="R52" i="15"/>
  <c r="Q52" i="15"/>
  <c r="P52" i="15"/>
  <c r="O52" i="15"/>
  <c r="N52" i="15"/>
  <c r="M52" i="15"/>
  <c r="A52" i="15"/>
  <c r="S51" i="15"/>
  <c r="R51" i="15"/>
  <c r="Q51" i="15"/>
  <c r="P51" i="15"/>
  <c r="O51" i="15"/>
  <c r="N51" i="15"/>
  <c r="M51" i="15"/>
  <c r="A51" i="15"/>
  <c r="S50" i="15"/>
  <c r="R50" i="15"/>
  <c r="Q50" i="15"/>
  <c r="P50" i="15"/>
  <c r="O50" i="15"/>
  <c r="N50" i="15"/>
  <c r="M50" i="15"/>
  <c r="A50" i="15"/>
  <c r="S49" i="15"/>
  <c r="R49" i="15"/>
  <c r="Q49" i="15"/>
  <c r="P49" i="15"/>
  <c r="O49" i="15"/>
  <c r="N49" i="15"/>
  <c r="M49" i="15"/>
  <c r="A49" i="15"/>
  <c r="S48" i="15"/>
  <c r="R48" i="15"/>
  <c r="Q48" i="15"/>
  <c r="P48" i="15"/>
  <c r="O48" i="15"/>
  <c r="N48" i="15"/>
  <c r="M48" i="15"/>
  <c r="A48" i="15"/>
  <c r="S47" i="15"/>
  <c r="R47" i="15"/>
  <c r="Q47" i="15"/>
  <c r="P47" i="15"/>
  <c r="O47" i="15"/>
  <c r="N47" i="15"/>
  <c r="M47" i="15"/>
  <c r="A47" i="15"/>
  <c r="S46" i="15"/>
  <c r="R46" i="15"/>
  <c r="Q46" i="15"/>
  <c r="P46" i="15"/>
  <c r="O46" i="15"/>
  <c r="N46" i="15"/>
  <c r="M46" i="15"/>
  <c r="A46" i="15"/>
  <c r="S45" i="15"/>
  <c r="R45" i="15"/>
  <c r="Q45" i="15"/>
  <c r="P45" i="15"/>
  <c r="O45" i="15"/>
  <c r="N45" i="15"/>
  <c r="M45" i="15"/>
  <c r="A45" i="15"/>
  <c r="S44" i="15"/>
  <c r="R44" i="15"/>
  <c r="Q44" i="15"/>
  <c r="P44" i="15"/>
  <c r="O44" i="15"/>
  <c r="N44" i="15"/>
  <c r="M44" i="15"/>
  <c r="A44" i="15"/>
  <c r="S43" i="15"/>
  <c r="R43" i="15"/>
  <c r="Q43" i="15"/>
  <c r="P43" i="15"/>
  <c r="O43" i="15"/>
  <c r="N43" i="15"/>
  <c r="M43" i="15"/>
  <c r="A43" i="15"/>
  <c r="S42" i="15"/>
  <c r="R42" i="15"/>
  <c r="Q42" i="15"/>
  <c r="P42" i="15"/>
  <c r="O42" i="15"/>
  <c r="N42" i="15"/>
  <c r="M42" i="15"/>
  <c r="A42" i="15"/>
  <c r="S41" i="15"/>
  <c r="R41" i="15"/>
  <c r="Q41" i="15"/>
  <c r="P41" i="15"/>
  <c r="O41" i="15"/>
  <c r="N41" i="15"/>
  <c r="M41" i="15"/>
  <c r="A41" i="15"/>
  <c r="S40" i="15"/>
  <c r="R40" i="15"/>
  <c r="Q40" i="15"/>
  <c r="P40" i="15"/>
  <c r="O40" i="15"/>
  <c r="N40" i="15"/>
  <c r="M40" i="15"/>
  <c r="A40" i="15"/>
  <c r="S39" i="15"/>
  <c r="R39" i="15"/>
  <c r="Q39" i="15"/>
  <c r="P39" i="15"/>
  <c r="O39" i="15"/>
  <c r="N39" i="15"/>
  <c r="M39" i="15"/>
  <c r="A39" i="15"/>
  <c r="S38" i="15"/>
  <c r="R38" i="15"/>
  <c r="Q38" i="15"/>
  <c r="P38" i="15"/>
  <c r="O38" i="15"/>
  <c r="N38" i="15"/>
  <c r="M38" i="15"/>
  <c r="A38" i="15"/>
  <c r="S37" i="15"/>
  <c r="R37" i="15"/>
  <c r="Q37" i="15"/>
  <c r="P37" i="15"/>
  <c r="O37" i="15"/>
  <c r="N37" i="15"/>
  <c r="M37" i="15"/>
  <c r="A37" i="15"/>
  <c r="S36" i="15"/>
  <c r="R36" i="15"/>
  <c r="Q36" i="15"/>
  <c r="P36" i="15"/>
  <c r="O36" i="15"/>
  <c r="N36" i="15"/>
  <c r="M36" i="15"/>
  <c r="A36" i="15"/>
  <c r="S35" i="15"/>
  <c r="R35" i="15"/>
  <c r="Q35" i="15"/>
  <c r="P35" i="15"/>
  <c r="O35" i="15"/>
  <c r="N35" i="15"/>
  <c r="M35" i="15"/>
  <c r="A35" i="15"/>
  <c r="S34" i="15"/>
  <c r="R34" i="15"/>
  <c r="Q34" i="15"/>
  <c r="P34" i="15"/>
  <c r="O34" i="15"/>
  <c r="N34" i="15"/>
  <c r="M34" i="15"/>
  <c r="A34" i="15"/>
  <c r="S33" i="15"/>
  <c r="R33" i="15"/>
  <c r="Q33" i="15"/>
  <c r="P33" i="15"/>
  <c r="O33" i="15"/>
  <c r="N33" i="15"/>
  <c r="M33" i="15"/>
  <c r="A33" i="15"/>
  <c r="S32" i="15"/>
  <c r="R32" i="15"/>
  <c r="Q32" i="15"/>
  <c r="P32" i="15"/>
  <c r="O32" i="15"/>
  <c r="N32" i="15"/>
  <c r="M32" i="15"/>
  <c r="A32" i="15"/>
  <c r="S31" i="15"/>
  <c r="R31" i="15"/>
  <c r="Q31" i="15"/>
  <c r="P31" i="15"/>
  <c r="O31" i="15"/>
  <c r="N31" i="15"/>
  <c r="M31" i="15"/>
  <c r="A31" i="15"/>
  <c r="S30" i="15"/>
  <c r="R30" i="15"/>
  <c r="Q30" i="15"/>
  <c r="P30" i="15"/>
  <c r="O30" i="15"/>
  <c r="N30" i="15"/>
  <c r="M30" i="15"/>
  <c r="A30" i="15"/>
  <c r="S29" i="15"/>
  <c r="R29" i="15"/>
  <c r="Q29" i="15"/>
  <c r="P29" i="15"/>
  <c r="O29" i="15"/>
  <c r="N29" i="15"/>
  <c r="M29" i="15"/>
  <c r="A29" i="15"/>
  <c r="S28" i="15"/>
  <c r="R28" i="15"/>
  <c r="Q28" i="15"/>
  <c r="P28" i="15"/>
  <c r="O28" i="15"/>
  <c r="N28" i="15"/>
  <c r="M28" i="15"/>
  <c r="A28" i="15"/>
  <c r="S27" i="15"/>
  <c r="R27" i="15"/>
  <c r="Q27" i="15"/>
  <c r="P27" i="15"/>
  <c r="O27" i="15"/>
  <c r="N27" i="15"/>
  <c r="M27" i="15"/>
  <c r="A27" i="15"/>
  <c r="S26" i="15"/>
  <c r="R26" i="15"/>
  <c r="Q26" i="15"/>
  <c r="P26" i="15"/>
  <c r="O26" i="15"/>
  <c r="N26" i="15"/>
  <c r="M26" i="15"/>
  <c r="A26" i="15"/>
  <c r="S25" i="15"/>
  <c r="R25" i="15"/>
  <c r="Q25" i="15"/>
  <c r="P25" i="15"/>
  <c r="O25" i="15"/>
  <c r="N25" i="15"/>
  <c r="M25" i="15"/>
  <c r="A25" i="15"/>
  <c r="S24" i="15"/>
  <c r="R24" i="15"/>
  <c r="Q24" i="15"/>
  <c r="P24" i="15"/>
  <c r="O24" i="15"/>
  <c r="N24" i="15"/>
  <c r="M24" i="15"/>
  <c r="A24" i="15"/>
  <c r="S23" i="15"/>
  <c r="R23" i="15"/>
  <c r="Q23" i="15"/>
  <c r="P23" i="15"/>
  <c r="O23" i="15"/>
  <c r="N23" i="15"/>
  <c r="M23" i="15"/>
  <c r="A23" i="15"/>
  <c r="S22" i="15"/>
  <c r="R22" i="15"/>
  <c r="Q22" i="15"/>
  <c r="P22" i="15"/>
  <c r="O22" i="15"/>
  <c r="N22" i="15"/>
  <c r="M22" i="15"/>
  <c r="A22" i="15"/>
  <c r="S21" i="15"/>
  <c r="R21" i="15"/>
  <c r="Q21" i="15"/>
  <c r="P21" i="15"/>
  <c r="O21" i="15"/>
  <c r="N21" i="15"/>
  <c r="M21" i="15"/>
  <c r="A21" i="15"/>
  <c r="S20" i="15"/>
  <c r="R20" i="15"/>
  <c r="Q20" i="15"/>
  <c r="P20" i="15"/>
  <c r="O20" i="15"/>
  <c r="N20" i="15"/>
  <c r="M20" i="15"/>
  <c r="A20" i="15"/>
  <c r="S19" i="15"/>
  <c r="R19" i="15"/>
  <c r="Q19" i="15"/>
  <c r="P19" i="15"/>
  <c r="O19" i="15"/>
  <c r="N19" i="15"/>
  <c r="M19" i="15"/>
  <c r="A19" i="15"/>
  <c r="S18" i="15"/>
  <c r="R18" i="15"/>
  <c r="Q18" i="15"/>
  <c r="P18" i="15"/>
  <c r="O18" i="15"/>
  <c r="N18" i="15"/>
  <c r="M18" i="15"/>
  <c r="A18" i="15"/>
  <c r="S17" i="15"/>
  <c r="R17" i="15"/>
  <c r="Q17" i="15"/>
  <c r="P17" i="15"/>
  <c r="O17" i="15"/>
  <c r="N17" i="15"/>
  <c r="M17" i="15"/>
  <c r="A17" i="15"/>
  <c r="S16" i="15"/>
  <c r="R16" i="15"/>
  <c r="Q16" i="15"/>
  <c r="P16" i="15"/>
  <c r="O16" i="15"/>
  <c r="N16" i="15"/>
  <c r="M16" i="15"/>
  <c r="A16" i="15"/>
  <c r="S15" i="15"/>
  <c r="R15" i="15"/>
  <c r="Q15" i="15"/>
  <c r="P15" i="15"/>
  <c r="O15" i="15"/>
  <c r="N15" i="15"/>
  <c r="M15" i="15"/>
  <c r="A15" i="15"/>
  <c r="S14" i="15"/>
  <c r="R14" i="15"/>
  <c r="Q14" i="15"/>
  <c r="P14" i="15"/>
  <c r="O14" i="15"/>
  <c r="N14" i="15"/>
  <c r="M14" i="15"/>
  <c r="A14" i="15"/>
  <c r="S13" i="15"/>
  <c r="R13" i="15"/>
  <c r="Q13" i="15"/>
  <c r="P13" i="15"/>
  <c r="O13" i="15"/>
  <c r="N13" i="15"/>
  <c r="M13" i="15"/>
  <c r="A13" i="15"/>
  <c r="S12" i="15"/>
  <c r="R12" i="15"/>
  <c r="Q12" i="15"/>
  <c r="P12" i="15"/>
  <c r="O12" i="15"/>
  <c r="N12" i="15"/>
  <c r="M12" i="15"/>
  <c r="A12" i="15"/>
  <c r="S11" i="15"/>
  <c r="R11" i="15"/>
  <c r="Q11" i="15"/>
  <c r="P11" i="15"/>
  <c r="O11" i="15"/>
  <c r="N11" i="15"/>
  <c r="M11" i="15"/>
  <c r="A11" i="15"/>
  <c r="S10" i="15"/>
  <c r="R10" i="15"/>
  <c r="Q10" i="15"/>
  <c r="P10" i="15"/>
  <c r="O10" i="15"/>
  <c r="N10" i="15"/>
  <c r="M10" i="15"/>
  <c r="A10" i="15"/>
  <c r="S9" i="15"/>
  <c r="R9" i="15"/>
  <c r="Q9" i="15"/>
  <c r="P9" i="15"/>
  <c r="O9" i="15"/>
  <c r="N9" i="15"/>
  <c r="M9" i="15"/>
  <c r="A9" i="15"/>
  <c r="S8" i="15"/>
  <c r="R8" i="15"/>
  <c r="Q8" i="15"/>
  <c r="P8" i="15"/>
  <c r="O8" i="15"/>
  <c r="N8" i="15"/>
  <c r="M8" i="15"/>
  <c r="A8" i="15"/>
  <c r="S7" i="15"/>
  <c r="R7" i="15"/>
  <c r="Q7" i="15"/>
  <c r="P7" i="15"/>
  <c r="O7" i="15"/>
  <c r="N7" i="15"/>
  <c r="M7" i="15"/>
  <c r="A7" i="15"/>
  <c r="S6" i="15"/>
  <c r="R6" i="15"/>
  <c r="Q6" i="15"/>
  <c r="P6" i="15"/>
  <c r="O6" i="15"/>
  <c r="N6" i="15"/>
  <c r="M6" i="15"/>
  <c r="A6" i="15"/>
  <c r="S5" i="15"/>
  <c r="R5" i="15"/>
  <c r="Q5" i="15"/>
  <c r="P5" i="15"/>
  <c r="O5" i="15"/>
  <c r="N5" i="15"/>
  <c r="M5" i="15"/>
  <c r="A5" i="15"/>
  <c r="S4" i="15"/>
  <c r="R4" i="15"/>
  <c r="Q4" i="15"/>
  <c r="P4" i="15"/>
  <c r="O4" i="15"/>
  <c r="N4" i="15"/>
  <c r="M4" i="15"/>
  <c r="A4" i="15"/>
  <c r="A2" i="12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C4" i="11"/>
  <c r="B4" i="11" s="1"/>
  <c r="A4" i="11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C4" i="10"/>
  <c r="B4" i="10" s="1"/>
  <c r="A4" i="10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65" i="1"/>
  <c r="C65" i="1"/>
  <c r="A65" i="1" s="1"/>
  <c r="D64" i="1"/>
  <c r="C64" i="1"/>
  <c r="A64" i="1" s="1"/>
  <c r="D63" i="1"/>
  <c r="C63" i="1"/>
  <c r="A63" i="1" s="1"/>
  <c r="D62" i="1"/>
  <c r="C62" i="1"/>
  <c r="A62" i="1" s="1"/>
  <c r="D61" i="1"/>
  <c r="C61" i="1"/>
  <c r="A61" i="1" s="1"/>
  <c r="D60" i="1"/>
  <c r="C60" i="1"/>
  <c r="A60" i="1" s="1"/>
  <c r="D59" i="1"/>
  <c r="C59" i="1"/>
  <c r="A59" i="1" s="1"/>
  <c r="D58" i="1"/>
  <c r="C58" i="1"/>
  <c r="A58" i="1" s="1"/>
  <c r="D57" i="1"/>
  <c r="C57" i="1"/>
  <c r="A57" i="1" s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5" authorId="0" shapeId="0" xr:uid="{00000000-0006-0000-0000-000003000000}">
      <text>
        <r>
          <rPr>
            <sz val="10"/>
            <color rgb="FF000000"/>
            <rFont val="Arial"/>
            <scheme val="minor"/>
          </rPr>
          <t>21
	-玉貞黎</t>
        </r>
      </text>
    </comment>
    <comment ref="E51" authorId="0" shapeId="0" xr:uid="{00000000-0006-0000-0000-000002000000}">
      <text>
        <r>
          <rPr>
            <sz val="10"/>
            <color rgb="FF000000"/>
            <rFont val="Arial"/>
            <scheme val="minor"/>
          </rPr>
          <t>次世代莫德納BA.4/5
	-影沙沙</t>
        </r>
      </text>
    </comment>
    <comment ref="F51" authorId="0" shapeId="0" xr:uid="{00000000-0006-0000-0000-000001000000}">
      <text>
        <r>
          <rPr>
            <sz val="10"/>
            <color rgb="FF000000"/>
            <rFont val="Arial"/>
            <scheme val="minor"/>
          </rPr>
          <t>20
	-影沙沙</t>
        </r>
      </text>
    </comment>
  </commentList>
</comments>
</file>

<file path=xl/sharedStrings.xml><?xml version="1.0" encoding="utf-8"?>
<sst xmlns="http://schemas.openxmlformats.org/spreadsheetml/2006/main" count="7875" uniqueCount="1142">
  <si>
    <t>行政區</t>
  </si>
  <si>
    <t>院所名稱</t>
  </si>
  <si>
    <t>地址</t>
  </si>
  <si>
    <t>電話</t>
  </si>
  <si>
    <t>疫苗別</t>
  </si>
  <si>
    <t>數量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</si>
  <si>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</si>
  <si>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</si>
  <si>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</si>
  <si>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</si>
  <si>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</si>
  <si>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</si>
  <si>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</si>
  <si>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範例</t>
  </si>
  <si>
    <t>○○○醫院</t>
  </si>
  <si>
    <t>桃園市桃園區○○路○○號</t>
  </si>
  <si>
    <t>03-1234567</t>
  </si>
  <si>
    <t>Novavax</t>
  </si>
  <si>
    <t>N</t>
  </si>
  <si>
    <t>08:00-12:00
14:30-17:30
18:00-21:00</t>
  </si>
  <si>
    <t>介壽診所</t>
  </si>
  <si>
    <t>桃園市八德區介壽路一段863號1樓、865號1樓</t>
  </si>
  <si>
    <t>03-3677787</t>
  </si>
  <si>
    <t>李淵順小兒科診所</t>
  </si>
  <si>
    <t>桃園市八德區和義街15號1樓</t>
  </si>
  <si>
    <t>03-3761123</t>
  </si>
  <si>
    <t>桃園市八德區衛生所</t>
  </si>
  <si>
    <t>桃園市八德區介壽路二段361巷28號</t>
  </si>
  <si>
    <t>03-3662781</t>
  </si>
  <si>
    <t>09:00-11:00</t>
  </si>
  <si>
    <t>晨峰診所</t>
  </si>
  <si>
    <t>桃園市八德區永豐路576號</t>
  </si>
  <si>
    <t>03-3709886</t>
  </si>
  <si>
    <t>陳坤荃小兒科診所</t>
  </si>
  <si>
    <t>桃園市八德區介壽路一段812號</t>
  </si>
  <si>
    <t>03-3677476</t>
  </si>
  <si>
    <t>08:30-12:00</t>
  </si>
  <si>
    <t>楊正全聯合診所</t>
  </si>
  <si>
    <t>桃園市八德區介壽路一段833號</t>
  </si>
  <si>
    <t>03-3626225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</si>
  <si>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</si>
  <si>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</si>
  <si>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</si>
  <si>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</si>
  <si>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</si>
  <si>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</si>
  <si>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</si>
  <si>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</si>
  <si>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蕭益富診所</t>
  </si>
  <si>
    <t>桃園市八德區大智路5號</t>
  </si>
  <si>
    <t>03-3675582</t>
  </si>
  <si>
    <t>豐田診所</t>
  </si>
  <si>
    <t>桃園市八德區豐田二路56號</t>
  </si>
  <si>
    <t>03-3656019</t>
  </si>
  <si>
    <t>羅久勝小兒專科診所</t>
  </si>
  <si>
    <t>桃園市八德區忠勇六街5號</t>
  </si>
  <si>
    <t>03-3750237</t>
  </si>
  <si>
    <t>呂清標診所</t>
  </si>
  <si>
    <t>桃園市大園區中正東路34號</t>
  </si>
  <si>
    <t>03-3865941</t>
  </si>
  <si>
    <t>桃園市大園區衛生所</t>
  </si>
  <si>
    <t>桃園市大園區中正西路19號</t>
  </si>
  <si>
    <t>03-3862024</t>
  </si>
  <si>
    <t>聯新國際醫院桃園國際機場醫療中心</t>
  </si>
  <si>
    <t>桃園市大園區航站南路15號出境大廳B1</t>
  </si>
  <si>
    <t>03-3983456</t>
  </si>
  <si>
    <t>桃園市大溪區衛生所</t>
  </si>
  <si>
    <t>桃園市大溪區仁愛路1號</t>
  </si>
  <si>
    <t>03-3882401</t>
  </si>
  <si>
    <t>中美醫院</t>
  </si>
  <si>
    <t>桃園市中壢區中美路95號</t>
  </si>
  <si>
    <t>03-4266222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</si>
  <si>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</si>
  <si>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</si>
  <si>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</si>
  <si>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</si>
  <si>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</si>
  <si>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中壢長榮醫院</t>
  </si>
  <si>
    <t>桃園市中壢區環中東路150號</t>
  </si>
  <si>
    <t>03-4631230</t>
  </si>
  <si>
    <t>15:00-17:00</t>
  </si>
  <si>
    <t>天成醫療社團法人天晟醫院</t>
  </si>
  <si>
    <t>桃園市中壢區延平路155號</t>
  </si>
  <si>
    <t>03-4629292</t>
  </si>
  <si>
    <t>心安診所</t>
  </si>
  <si>
    <t>桃園市中壢區新中北路二段487號</t>
  </si>
  <si>
    <t>03-4518808</t>
  </si>
  <si>
    <t>14:30-17:30</t>
  </si>
  <si>
    <t>王超群小兒科診所</t>
  </si>
  <si>
    <t>桃園市中壢區元化路275-4號1樓</t>
  </si>
  <si>
    <t>03-4279886</t>
  </si>
  <si>
    <t>09:00-11:00
15:30-20:00</t>
  </si>
  <si>
    <t>自立診所</t>
  </si>
  <si>
    <t>桃園市中壢區永福路1051號</t>
  </si>
  <si>
    <t>03-2853377</t>
  </si>
  <si>
    <t>吳瑞瓊小兒科診所</t>
  </si>
  <si>
    <t>桃園市中壢區元化路75號</t>
  </si>
  <si>
    <t>03-4268833</t>
  </si>
  <si>
    <t>周龍生婦產科診所</t>
  </si>
  <si>
    <t>桃園市中壢區元生三街168號</t>
  </si>
  <si>
    <t>03-4515258</t>
  </si>
  <si>
    <t>09:00-11:00
15:00-20:00</t>
  </si>
  <si>
    <t>09:00-11:00
17:00-20:00</t>
  </si>
  <si>
    <t>忠孝診所</t>
  </si>
  <si>
    <t>桃園市中壢區忠孝路75號</t>
  </si>
  <si>
    <t>03-4630063</t>
  </si>
  <si>
    <t>昇陽小兒科診所</t>
  </si>
  <si>
    <t>桃園市中壢區六和路12號</t>
  </si>
  <si>
    <t>03-4228181</t>
  </si>
  <si>
    <t>東新診所</t>
  </si>
  <si>
    <t>桃園市中壢區中山東路三段72號</t>
  </si>
  <si>
    <t>03-4375588</t>
  </si>
  <si>
    <t>08:00-12:00</t>
  </si>
  <si>
    <t>林國揆小兒科診所</t>
  </si>
  <si>
    <t>桃園市中壢區中北路二段402號</t>
  </si>
  <si>
    <t>03-4387023</t>
  </si>
  <si>
    <t>08:30-11:30</t>
  </si>
  <si>
    <t>08:30-11:30
17:00-20:30</t>
  </si>
  <si>
    <t>19:00-20:00</t>
  </si>
  <si>
    <t>昭全診所</t>
  </si>
  <si>
    <t>桃園市中壢區龍東路417號</t>
  </si>
  <si>
    <t>03-4360726</t>
  </si>
  <si>
    <t>桃園市中壢區衛生所</t>
  </si>
  <si>
    <t>桃園市中壢區溪洲街296號</t>
  </si>
  <si>
    <t>03-4352666</t>
  </si>
  <si>
    <t>康平診所</t>
  </si>
  <si>
    <t>桃園市中壢區中山東路三段286號1樓288號1樓</t>
  </si>
  <si>
    <t>03-4560770</t>
  </si>
  <si>
    <t>敦仁診所</t>
  </si>
  <si>
    <t>桃園市中壢區忠孝路18號</t>
  </si>
  <si>
    <t>03-4333888</t>
  </si>
  <si>
    <t>華揚醫院</t>
  </si>
  <si>
    <t>桃園市中壢區中北路二段316號</t>
  </si>
  <si>
    <t>03-4577200</t>
  </si>
  <si>
    <t>德祐診所</t>
  </si>
  <si>
    <t>桃園市中壢區榮民路10號</t>
  </si>
  <si>
    <t>03-4353371</t>
  </si>
  <si>
    <t>鄭朝強小兒科診所</t>
  </si>
  <si>
    <t>桃園市中壢區元化路226號</t>
  </si>
  <si>
    <t>03-4258789</t>
  </si>
  <si>
    <t>聯心診所</t>
  </si>
  <si>
    <t>桃園市中壢區民族路五段310號</t>
  </si>
  <si>
    <t>03-4205017</t>
  </si>
  <si>
    <t>懷寧醫院</t>
  </si>
  <si>
    <t>桃園市中壢區志廣路119號</t>
  </si>
  <si>
    <t>03-4919119</t>
  </si>
  <si>
    <t>吳英錦小兒科診所</t>
  </si>
  <si>
    <t>桃園市平鎮區龍南路64號</t>
  </si>
  <si>
    <t>03-4501043</t>
  </si>
  <si>
    <t>09:00-11:30
15:00-17:30
18:30-20:30</t>
  </si>
  <si>
    <t>宋俊宏婦幼醫院</t>
  </si>
  <si>
    <t>桃園市平鎮區民族路199號</t>
  </si>
  <si>
    <t>03-4020999</t>
  </si>
  <si>
    <t>13:00-13:30</t>
  </si>
  <si>
    <t>延平診所</t>
  </si>
  <si>
    <t>桃園市平鎮區延平路2段430巷79-16號1樓</t>
  </si>
  <si>
    <t>03-4918188</t>
  </si>
  <si>
    <t>怡家診所</t>
  </si>
  <si>
    <t>桃園市平鎮區民族路三段91號</t>
  </si>
  <si>
    <t>03-4910061</t>
  </si>
  <si>
    <t>河助璽恒診所</t>
  </si>
  <si>
    <t>桃園市平鎮區延平路二段30號</t>
  </si>
  <si>
    <t>03-4927588</t>
  </si>
  <si>
    <t>秉坤婦幼醫院</t>
  </si>
  <si>
    <t>桃園市平鎮區延平路二段129號</t>
  </si>
  <si>
    <t>03-4025866</t>
  </si>
  <si>
    <t>桃園市平鎮區衛生所</t>
  </si>
  <si>
    <t>桃園市平鎮區振興路1號</t>
  </si>
  <si>
    <t>03-4576624</t>
  </si>
  <si>
    <t>新永和醫院</t>
  </si>
  <si>
    <t>桃園市平鎮區延平路一段81號</t>
  </si>
  <si>
    <t>03-4220606</t>
  </si>
  <si>
    <t>新安診所</t>
  </si>
  <si>
    <t>桃園市平鎮區中豐路208號</t>
  </si>
  <si>
    <t>03-4683553</t>
  </si>
  <si>
    <t>維賢診所</t>
  </si>
  <si>
    <t>桃園市平鎮區和平路123號</t>
  </si>
  <si>
    <t>03-4683636</t>
  </si>
  <si>
    <t>聯恩診所</t>
  </si>
  <si>
    <t>桃園市平鎮區中豐路南勢二段102號</t>
  </si>
  <si>
    <t>03-4395633</t>
  </si>
  <si>
    <t>聯新國際醫院</t>
  </si>
  <si>
    <t>桃園市平鎮區廣泰路77號</t>
  </si>
  <si>
    <t>03-4931010</t>
  </si>
  <si>
    <t>13:30-16:00</t>
  </si>
  <si>
    <t>大順診所</t>
  </si>
  <si>
    <t>桃園市桃園區南平路302之3號</t>
  </si>
  <si>
    <t>03-3167585</t>
  </si>
  <si>
    <t>大興維格內科診所</t>
  </si>
  <si>
    <t>桃園市桃園區大興西路二段131.135號</t>
  </si>
  <si>
    <t>03-3020185*100</t>
  </si>
  <si>
    <t>09:00-11:30
15:00-17:30
18:30-21:00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</si>
  <si>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</si>
  <si>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</si>
  <si>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</si>
  <si>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</si>
  <si>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</si>
  <si>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</si>
  <si>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永欣診所</t>
  </si>
  <si>
    <t>桃園市桃園區大興路193號1樓</t>
  </si>
  <si>
    <t>03-3587669</t>
  </si>
  <si>
    <t>09:00-11:00
15:00-17:00
18:30-21:00</t>
  </si>
  <si>
    <t>09:00-11:00
15:00-17:00</t>
  </si>
  <si>
    <t>永晉診所</t>
  </si>
  <si>
    <t>桃園市桃園區上海路110號1樓</t>
  </si>
  <si>
    <t>03-3441199</t>
  </si>
  <si>
    <t>全家親子診所</t>
  </si>
  <si>
    <t>桃園市桃園區中正路605號</t>
  </si>
  <si>
    <t>03-3358585</t>
  </si>
  <si>
    <t>合康診所</t>
  </si>
  <si>
    <t>桃園市桃園區國際路二段10號</t>
  </si>
  <si>
    <t>03-3703009</t>
  </si>
  <si>
    <t>11:00-11:30
15:00-16:00
18:30-19:00</t>
  </si>
  <si>
    <t>吉兒診所</t>
  </si>
  <si>
    <t>桃園市桃園區民光東路107號</t>
  </si>
  <si>
    <t>03-3339995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</si>
  <si>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</si>
  <si>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</si>
  <si>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</si>
  <si>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</si>
  <si>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</si>
  <si>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</si>
  <si>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</si>
  <si>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</si>
  <si>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</si>
  <si>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</si>
  <si>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</si>
  <si>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沙爾德聖保祿修女會醫療財團法人聖保祿醫院</t>
  </si>
  <si>
    <t>桃園市桃園區建新街123號</t>
  </si>
  <si>
    <t>03-3613141</t>
  </si>
  <si>
    <t>14:00-17:00</t>
  </si>
  <si>
    <t>明欣診所</t>
  </si>
  <si>
    <t>桃園市桃園區南平路206號之2號</t>
  </si>
  <si>
    <t>03-3169189</t>
  </si>
  <si>
    <t>柯福順耳鼻喉科診所</t>
  </si>
  <si>
    <t>桃園市桃園區中山路613號</t>
  </si>
  <si>
    <t>03-2201122</t>
  </si>
  <si>
    <t>09:00-11:30
15:00-18:00
19:00-21:00</t>
  </si>
  <si>
    <t>09:00-11:30
15:00-18:00
19:00-20:00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</si>
  <si>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</si>
  <si>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</si>
  <si>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</si>
  <si>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</si>
  <si>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</si>
  <si>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</si>
  <si>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胡錕杰診所</t>
  </si>
  <si>
    <t>桃園市桃園區中埔二街121號</t>
  </si>
  <si>
    <t>03-3025371</t>
  </si>
  <si>
    <t>孫德金小兒科診所</t>
  </si>
  <si>
    <t>桃園市桃園區桃鶯路209號1樓</t>
  </si>
  <si>
    <t>03-3778759</t>
  </si>
  <si>
    <t>振興診所</t>
  </si>
  <si>
    <t>桃園市桃園區中正路527號</t>
  </si>
  <si>
    <t>03-3332077</t>
  </si>
  <si>
    <t>桃庚聯合診所</t>
  </si>
  <si>
    <t>桃園市桃園區國際路二段38號</t>
  </si>
  <si>
    <t>03-3705119*802</t>
  </si>
  <si>
    <t>桃園市桃園區衛生所</t>
  </si>
  <si>
    <t>桃園市桃園區國豐三街123號4樓</t>
  </si>
  <si>
    <t>03-3791888</t>
  </si>
  <si>
    <t>桃園秉坤婦幼醫院</t>
  </si>
  <si>
    <t>桃園市桃園區慈文路957及959號</t>
  </si>
  <si>
    <t>03-3709191</t>
  </si>
  <si>
    <t>桃園馥齡診所</t>
  </si>
  <si>
    <t>桃園市桃園區龍安街49號</t>
  </si>
  <si>
    <t>03-3602568</t>
  </si>
  <si>
    <t>16:30-17:30</t>
  </si>
  <si>
    <t>10:30-11:30</t>
  </si>
  <si>
    <t>19:30-20:30</t>
  </si>
  <si>
    <t>敏盛綜合醫院</t>
  </si>
  <si>
    <t>桃園市桃園區經國路168號</t>
  </si>
  <si>
    <t>03-3179599</t>
  </si>
  <si>
    <t>晨暘診所</t>
  </si>
  <si>
    <t>桃園市桃園區寶山街235號1樓之2</t>
  </si>
  <si>
    <t>03-3175777</t>
  </si>
  <si>
    <t>10:00-12:00   15:00-17:00 19:00-20:00</t>
  </si>
  <si>
    <t>盛軒耳鼻喉科診所</t>
  </si>
  <si>
    <t>桃園市桃園區南平路302-5號</t>
  </si>
  <si>
    <t>03-3552345</t>
  </si>
  <si>
    <t>惠生保安婦幼診所</t>
  </si>
  <si>
    <t>桃園市桃園區介壽路493號</t>
  </si>
  <si>
    <t>03-2185678</t>
  </si>
  <si>
    <t>勤業診所</t>
  </si>
  <si>
    <t>桃園市桃園區中正路387號</t>
  </si>
  <si>
    <t>03-3337233</t>
  </si>
  <si>
    <t>11:00-12:00  15:00-17:00</t>
  </si>
  <si>
    <t>11:00-12:00  15:00-16:30</t>
  </si>
  <si>
    <t>愛兒親子診所</t>
  </si>
  <si>
    <t>桃園市桃園區慈文路192號</t>
  </si>
  <si>
    <t>03-3554766</t>
  </si>
  <si>
    <t>聖昌診所</t>
  </si>
  <si>
    <t>桃園市桃園區大業路一段318號</t>
  </si>
  <si>
    <t>03-3150732</t>
  </si>
  <si>
    <t>15:00-17:30 18:30-20:30</t>
  </si>
  <si>
    <t>15:30-17:30 17:30-20:30</t>
  </si>
  <si>
    <t>聖昕診所</t>
  </si>
  <si>
    <t>桃園市桃園區大興西路二段76巷10號1樓</t>
  </si>
  <si>
    <t>03-3021278</t>
  </si>
  <si>
    <t>聖德診所</t>
  </si>
  <si>
    <t>桃園市桃園區大興西路二段69巷3號1樓</t>
  </si>
  <si>
    <t>03-3562319</t>
  </si>
  <si>
    <t>慈文診所</t>
  </si>
  <si>
    <t>桃園市桃園區中正路566號</t>
  </si>
  <si>
    <t>03-3355482</t>
  </si>
  <si>
    <t>臺北榮民總醫院桃園分院</t>
  </si>
  <si>
    <t>桃園市桃園區成功路三段100號</t>
  </si>
  <si>
    <t>03-3384889</t>
  </si>
  <si>
    <t>謝秋梅診所</t>
  </si>
  <si>
    <t>桃園市桃園區大有路428號1、3樓</t>
  </si>
  <si>
    <t>03-3151100</t>
  </si>
  <si>
    <t>鴻林耳鼻喉科診所</t>
  </si>
  <si>
    <t>桃園市桃園區中正路567號</t>
  </si>
  <si>
    <t>03-3377088</t>
  </si>
  <si>
    <t>寶順診所</t>
  </si>
  <si>
    <t>桃園市桃園區寶山街239號</t>
  </si>
  <si>
    <t>03-356-0127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</si>
  <si>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</si>
  <si>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</si>
  <si>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</si>
  <si>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</si>
  <si>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</si>
  <si>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顧小兒科診所</t>
  </si>
  <si>
    <t>桃園市桃園區國際路一段1146號</t>
  </si>
  <si>
    <t>03-2202364</t>
  </si>
  <si>
    <t>桃園市復興區衛生所</t>
  </si>
  <si>
    <t>桃園市復興區中正路25號</t>
  </si>
  <si>
    <t>03-3822325</t>
  </si>
  <si>
    <t>泰千診所</t>
  </si>
  <si>
    <t>桃園市復興區羅浮村127號</t>
  </si>
  <si>
    <t>03-3822748</t>
  </si>
  <si>
    <t>09:00-11:30</t>
  </si>
  <si>
    <t>佑生小兒科診所</t>
  </si>
  <si>
    <t>桃園市新屋區新屋里中正路48號</t>
  </si>
  <si>
    <t>03-4773161</t>
  </si>
  <si>
    <t>衛生福利部桃園醫院新屋分院</t>
  </si>
  <si>
    <t>桃園市新屋區新屋村14鄰新福二路6號</t>
  </si>
  <si>
    <t>03-4971989轉5162</t>
  </si>
  <si>
    <t>天成醫院</t>
  </si>
  <si>
    <t>桃園市楊梅區中山北路一段356號</t>
  </si>
  <si>
    <t>03-4782350</t>
  </si>
  <si>
    <t>弘仁小兒科診所</t>
  </si>
  <si>
    <t>桃園市楊梅區新成路51號</t>
  </si>
  <si>
    <t>03-4882255</t>
  </si>
  <si>
    <t>伍建鴻診所</t>
  </si>
  <si>
    <t>桃園市楊梅區中興路74號</t>
  </si>
  <si>
    <t>03-4317549</t>
  </si>
  <si>
    <t xml:space="preserve">08:30-12:00 15:00-17:30 18:30-20:00 </t>
  </si>
  <si>
    <t>怡仁綜合醫院</t>
  </si>
  <si>
    <t>桃園市楊梅區楊新北路321巷30號</t>
  </si>
  <si>
    <t>03-4855500</t>
  </si>
  <si>
    <t>育勝診所</t>
  </si>
  <si>
    <t>桃園市楊梅區金德路10號1樓</t>
  </si>
  <si>
    <t>03-4850226</t>
  </si>
  <si>
    <t>姜博文診所</t>
  </si>
  <si>
    <t>桃園市楊梅區永美路335號</t>
  </si>
  <si>
    <t>03-2714921</t>
  </si>
  <si>
    <t>桃園市楊梅區衛生所</t>
  </si>
  <si>
    <t>桃園市楊梅區校前路409號1樓</t>
  </si>
  <si>
    <t>03-4750151</t>
  </si>
  <si>
    <t>鄭鈞源診所</t>
  </si>
  <si>
    <t>桃園市楊梅區新成路201-1號</t>
  </si>
  <si>
    <t>03-4852306</t>
  </si>
  <si>
    <t>平安診所</t>
  </si>
  <si>
    <t>桃園市龍潭區中正路296號</t>
  </si>
  <si>
    <t>03-4995763</t>
  </si>
  <si>
    <t>安心親子耳鼻喉科診所</t>
  </si>
  <si>
    <t>桃園市龍潭區中正路140號</t>
  </si>
  <si>
    <t>03-4095168</t>
  </si>
  <si>
    <t>徐耳鼻喉科診所</t>
  </si>
  <si>
    <t>桃園市龍潭區北龍路251號</t>
  </si>
  <si>
    <t>03-4899631</t>
  </si>
  <si>
    <t>桃園市龍潭區衛生所</t>
  </si>
  <si>
    <t>桃園市龍潭區中正路210號</t>
  </si>
  <si>
    <t>03-4792033</t>
  </si>
  <si>
    <t>國軍桃園總醫院附設民眾診療服務處</t>
  </si>
  <si>
    <t>桃園市龍潭區中興里中興路168號</t>
  </si>
  <si>
    <t>03-4799595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</si>
  <si>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</si>
  <si>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</si>
  <si>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</si>
  <si>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</si>
  <si>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</si>
  <si>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長庚醫療財團法人林口長庚紀念醫院</t>
  </si>
  <si>
    <t>桃園市龜山區公西里復興街5號</t>
  </si>
  <si>
    <t>03-3281200</t>
  </si>
  <si>
    <t>桃園市龜山區衛生所</t>
  </si>
  <si>
    <t>桃園市龜山區自強南路103號</t>
  </si>
  <si>
    <t>03-3299645</t>
  </si>
  <si>
    <t>許忠信小兒科診所</t>
  </si>
  <si>
    <t>桃園市龜山區萬壽路二段1095號</t>
  </si>
  <si>
    <t>03-​3505367</t>
  </si>
  <si>
    <t>連淑芳小兒科診所</t>
  </si>
  <si>
    <t>桃園市龜山區萬壽路二段957號</t>
  </si>
  <si>
    <t>03-3599696</t>
  </si>
  <si>
    <t>無尾熊診所</t>
  </si>
  <si>
    <t>桃園市龜山區文學路259號</t>
  </si>
  <si>
    <t>03-3278068</t>
  </si>
  <si>
    <t>德泰診所</t>
  </si>
  <si>
    <t>桃園市龜山區文二一街30號</t>
  </si>
  <si>
    <t>03-3271566</t>
  </si>
  <si>
    <t>樂誠診所</t>
  </si>
  <si>
    <t>桃園市龜山區文青二路13號</t>
  </si>
  <si>
    <t>03-3272703</t>
  </si>
  <si>
    <t>蕭大章診所</t>
  </si>
  <si>
    <t>桃園市龜山區萬壽路二段990號</t>
  </si>
  <si>
    <t>03-3201860</t>
  </si>
  <si>
    <t>全右診所</t>
  </si>
  <si>
    <t>桃園市蘆竹區中山路34號1樓</t>
  </si>
  <si>
    <t>03-2126100</t>
  </si>
  <si>
    <t>09:00-12:00</t>
  </si>
  <si>
    <t>安泰耳鼻喉科診所</t>
  </si>
  <si>
    <t>桃園市蘆竹區中山路93號1樓</t>
  </si>
  <si>
    <t>03-3118478</t>
  </si>
  <si>
    <t>18:00-20:00</t>
  </si>
  <si>
    <t>佑心親子診所</t>
  </si>
  <si>
    <t>桃園市蘆竹區忠孝西路186號</t>
  </si>
  <si>
    <t>03-3126997</t>
  </si>
  <si>
    <t>09:00-11:30 15:00-17:00</t>
  </si>
  <si>
    <t>佳音小兒科診所</t>
  </si>
  <si>
    <t>桃園市蘆竹區中正路359號</t>
  </si>
  <si>
    <t>03-3127553</t>
  </si>
  <si>
    <t>明濟診所</t>
  </si>
  <si>
    <t>桃園市蘆竹區南山路三段257號</t>
  </si>
  <si>
    <t>03-3248677</t>
  </si>
  <si>
    <t>桃園市蘆竹區衛生所</t>
  </si>
  <si>
    <t>桃園市蘆竹區長安路2段238號</t>
  </si>
  <si>
    <t>03-3524732</t>
  </si>
  <si>
    <t>晨新診所</t>
  </si>
  <si>
    <t>桃園市蘆竹區中正路357號</t>
  </si>
  <si>
    <t>03-3222232</t>
  </si>
  <si>
    <t>愛鄰親子診所</t>
  </si>
  <si>
    <t>桃園市蘆竹區南昌路45號1樓</t>
  </si>
  <si>
    <t>03-3216784</t>
  </si>
  <si>
    <t>08:00-12:00
15:00-18:00         18:30-21:00</t>
  </si>
  <si>
    <t>德信診所</t>
  </si>
  <si>
    <t>桃園市蘆竹區奉化路138號</t>
  </si>
  <si>
    <t>03-2220718</t>
  </si>
  <si>
    <t>慶成診所</t>
  </si>
  <si>
    <t>桃園市蘆竹區大新路107號</t>
  </si>
  <si>
    <t>03-3137379</t>
  </si>
  <si>
    <t>全心診所</t>
  </si>
  <si>
    <t>桃園市觀音區大觀路二段182號</t>
  </si>
  <si>
    <t>03-4834783</t>
  </si>
  <si>
    <t>15:30-18:00</t>
  </si>
  <si>
    <t>15:30-21:00</t>
  </si>
  <si>
    <t>15:30-17:30</t>
  </si>
  <si>
    <t>桃園市觀音區衛生所</t>
  </si>
  <si>
    <t>桃園市觀音區觀音里觀新路58號</t>
  </si>
  <si>
    <t>03-4732031</t>
  </si>
  <si>
    <t>健群診所</t>
  </si>
  <si>
    <t>桃園市觀音區中正路242號</t>
  </si>
  <si>
    <t>03-4738658</t>
  </si>
  <si>
    <t>08:00-12:00
15:00-18:00
18:30-21:30</t>
  </si>
  <si>
    <t xml:space="preserve">08:00-12:00
</t>
  </si>
  <si>
    <t>昇暉診所</t>
  </si>
  <si>
    <t>08:30-11:30;14:30-16:30;18:15-20:30</t>
  </si>
  <si>
    <t>08:30-11:30;18:15-20:30</t>
  </si>
  <si>
    <t>胡順志診所</t>
  </si>
  <si>
    <t>10：30-11：30
14：30-17：00
18:30-20：30</t>
  </si>
  <si>
    <t xml:space="preserve">10：30-11：30
</t>
  </si>
  <si>
    <t xml:space="preserve">10：30-11：30
</t>
  </si>
  <si>
    <t>正興診所</t>
  </si>
  <si>
    <t>中新小兒科聯合診所</t>
  </si>
  <si>
    <t>吳家淦耳鼻喉科診所</t>
  </si>
  <si>
    <t>聯禾診所</t>
  </si>
  <si>
    <t>朱永恆診所</t>
  </si>
  <si>
    <t>18:30-20:30</t>
  </si>
  <si>
    <t>大明醫院</t>
  </si>
  <si>
    <t>尚群診所</t>
  </si>
  <si>
    <t>陳秋芬親子診所</t>
  </si>
  <si>
    <t>陸勇亮診所</t>
  </si>
  <si>
    <t>08:40-11:30
17:10-20:30</t>
  </si>
  <si>
    <t>黃志焜診所</t>
  </si>
  <si>
    <t>康庭診所</t>
  </si>
  <si>
    <t>佳祐診所</t>
  </si>
  <si>
    <t>馬興華耳鼻喉科診所</t>
  </si>
  <si>
    <t>單位</t>
  </si>
  <si>
    <t>公式欄(請下拉，如有#N/A，請至來源檔更新批號對應疫苗項)</t>
  </si>
  <si>
    <t>次世代莫德納</t>
  </si>
  <si>
    <t>大園敏盛醫院</t>
  </si>
  <si>
    <t>兒童BNT(5歲至11歲)</t>
  </si>
  <si>
    <t>成人BNT</t>
  </si>
  <si>
    <t>莫德納</t>
  </si>
  <si>
    <t>嬰幼兒莫德納(6個月至5歲)</t>
  </si>
  <si>
    <t>嬰幼兒BNT(6個月至4歲)</t>
  </si>
  <si>
    <t>日康診所</t>
  </si>
  <si>
    <t>王小兒科診所</t>
  </si>
  <si>
    <t>禾馨桃園婦幼診所</t>
  </si>
  <si>
    <t>高端</t>
  </si>
  <si>
    <t>宏彥親子耳鼻喉科診所</t>
  </si>
  <si>
    <t>亞聯親子診所</t>
  </si>
  <si>
    <t>奕恩小兒科診所</t>
  </si>
  <si>
    <t>桃園市新屋區衛生所</t>
  </si>
  <si>
    <t>祐民醫院</t>
  </si>
  <si>
    <t>陳俊仁親子診所</t>
  </si>
  <si>
    <t>進華小兒科診所</t>
  </si>
  <si>
    <t>黃曉生小兒科診所</t>
  </si>
  <si>
    <t>楊明小兒科診所</t>
  </si>
  <si>
    <t>衛生福利部桃園醫院</t>
  </si>
  <si>
    <t>龍和診所</t>
  </si>
  <si>
    <t>顏福順診所</t>
  </si>
  <si>
    <t>序號</t>
  </si>
  <si>
    <t>疫苗名稱</t>
  </si>
  <si>
    <t>疫苗批號</t>
  </si>
  <si>
    <t>包裝樣式</t>
  </si>
  <si>
    <t>有效期限</t>
  </si>
  <si>
    <t>上月結存</t>
  </si>
  <si>
    <t>撥入</t>
  </si>
  <si>
    <t>撥出</t>
  </si>
  <si>
    <t>領用</t>
  </si>
  <si>
    <t>毀損</t>
  </si>
  <si>
    <t>退貨</t>
  </si>
  <si>
    <t>本月結存</t>
  </si>
  <si>
    <t>CoV_bModerna_BA1</t>
  </si>
  <si>
    <t>036E22A_1111108-CDC</t>
  </si>
  <si>
    <t>Vial</t>
  </si>
  <si>
    <t>018B22A_1111122-CDC</t>
  </si>
  <si>
    <t>CoV_BioNTech</t>
  </si>
  <si>
    <t>FW5101_1111220-CDC</t>
  </si>
  <si>
    <t>CoV_Novavax</t>
  </si>
  <si>
    <t>4302MF017-CDC</t>
  </si>
  <si>
    <t>FW5101_1111114-CDC</t>
  </si>
  <si>
    <t>FW5101_1111107-CDC</t>
  </si>
  <si>
    <t>035E22A_1111026-CDC</t>
  </si>
  <si>
    <t>小樹苗診所</t>
  </si>
  <si>
    <t>CoV_Moderna</t>
  </si>
  <si>
    <t>2100706_1111205-CDC</t>
  </si>
  <si>
    <t>CoV_Medigen</t>
  </si>
  <si>
    <t>SP2130-CDC</t>
  </si>
  <si>
    <t>Syringe</t>
  </si>
  <si>
    <t>FW5101_1111128-CDC</t>
  </si>
  <si>
    <t>2100706_1111108-CDC</t>
  </si>
  <si>
    <t>2C097A_1111208-CDC</t>
  </si>
  <si>
    <t>000440A_1111122-CDC</t>
  </si>
  <si>
    <t>GE0695_1111220-CDC</t>
  </si>
  <si>
    <t>000440A_1111108-CDC</t>
  </si>
  <si>
    <t>018B22A_1111205-CDC</t>
  </si>
  <si>
    <t>2100706_1111122-CDC</t>
  </si>
  <si>
    <t>GE0695_1120110-CDC</t>
  </si>
  <si>
    <t>GE0695_1111128-CDC</t>
  </si>
  <si>
    <t>GE0695_1111114-CDC</t>
  </si>
  <si>
    <t>036E22A_1111031-CDC</t>
  </si>
  <si>
    <t>000440A_1111205-CDC</t>
  </si>
  <si>
    <t>2C097A_1111116-CDC</t>
  </si>
  <si>
    <t>GE0695_1111101-CDC</t>
  </si>
  <si>
    <t>SP2119V-CDC</t>
  </si>
  <si>
    <t>吳鎮宇親子耳鼻喉科診所</t>
  </si>
  <si>
    <t>李柏鋒診所</t>
  </si>
  <si>
    <t>FW5101_1111031-CDC</t>
  </si>
  <si>
    <t>良祐診所</t>
  </si>
  <si>
    <t>000440A_1111003-CDC</t>
  </si>
  <si>
    <t>長春診所</t>
  </si>
  <si>
    <t>南崁診所</t>
  </si>
  <si>
    <t>000440A_1110816-CDC</t>
  </si>
  <si>
    <t>FW5101_1110828-CDC</t>
  </si>
  <si>
    <t>SP2128-CDC</t>
  </si>
  <si>
    <t>SP2110V-CDC</t>
  </si>
  <si>
    <t>2C097A_1111026-CDC</t>
  </si>
  <si>
    <t>偉勝耳鼻喉科診所</t>
  </si>
  <si>
    <t>健興診所</t>
  </si>
  <si>
    <t>2100696_1110606-CDC</t>
  </si>
  <si>
    <t>2100696_1110525-CDC</t>
  </si>
  <si>
    <t>揚昇小兒科診所</t>
  </si>
  <si>
    <t>新國民醫療社團法人新國民醫院</t>
  </si>
  <si>
    <t>葉欽池小兒科診所</t>
  </si>
  <si>
    <t>龍潭敏盛醫院</t>
  </si>
  <si>
    <t>疫苗項</t>
  </si>
  <si>
    <t>2C097A_1111005-CDC</t>
  </si>
  <si>
    <t>2C097A_1111012-CDC</t>
  </si>
  <si>
    <t>2C097A_1111019-CDC</t>
  </si>
  <si>
    <t>FW5101_1110731-CDC</t>
  </si>
  <si>
    <t>035E22A_1111020-CDC</t>
  </si>
  <si>
    <t>035E22A_1111025-CDC</t>
  </si>
  <si>
    <t>SP2116V-CDC</t>
  </si>
  <si>
    <t>000440A_1110919-CDC</t>
  </si>
  <si>
    <t>000440A_1111024-CDC</t>
  </si>
  <si>
    <t>2100702_1110712-CDC</t>
  </si>
  <si>
    <t>2100703_1111003-CDC</t>
  </si>
  <si>
    <t>2100703_1111010-CDC</t>
  </si>
  <si>
    <t>2100703_1111020-CDC</t>
  </si>
  <si>
    <t>4302MF002-CDC</t>
  </si>
  <si>
    <t>CoV_bModerna_BA4/5</t>
  </si>
  <si>
    <t>081H22A_1111214-CDC</t>
  </si>
  <si>
    <t>次世代莫德納BA4/5</t>
  </si>
  <si>
    <t>編號</t>
  </si>
  <si>
    <t>醫療院所名稱</t>
  </si>
  <si>
    <t>洽詢電話</t>
  </si>
  <si>
    <t>桃園市桃園區大興西路2段82－1號1樓</t>
  </si>
  <si>
    <t>03-3013088</t>
  </si>
  <si>
    <t>桃園市桃園區中山路1492號</t>
  </si>
  <si>
    <t>03-3699721</t>
  </si>
  <si>
    <t>桃園市桃園區中山路807號</t>
  </si>
  <si>
    <t>03-2207480</t>
  </si>
  <si>
    <t>蕭閔誌診所</t>
  </si>
  <si>
    <t>桃園市桃園區中平路99號1樓</t>
  </si>
  <si>
    <t>03-2207911</t>
  </si>
  <si>
    <t>桃園市桃園區天祥三街36號</t>
  </si>
  <si>
    <t>03-3571580</t>
  </si>
  <si>
    <t>曹景雄小兒科診所</t>
  </si>
  <si>
    <t>桃園市桃園區延平路113號</t>
  </si>
  <si>
    <t>03-2183142</t>
  </si>
  <si>
    <t>桃園市桃園區南平路518號</t>
  </si>
  <si>
    <t>03-3163335</t>
  </si>
  <si>
    <t>家恩診所</t>
  </si>
  <si>
    <t>桃園市桃園區桃智路12號</t>
  </si>
  <si>
    <t>03-3632300</t>
  </si>
  <si>
    <t>聯新國際醫院桃新分院</t>
  </si>
  <si>
    <t>桃園市桃園區復興路195號</t>
  </si>
  <si>
    <t>03-3325678</t>
  </si>
  <si>
    <t>桃園市桃園區復興路402號</t>
  </si>
  <si>
    <t>03-3382280</t>
  </si>
  <si>
    <t>桃園市桃園區經國二路36號</t>
  </si>
  <si>
    <t>03-3465333</t>
  </si>
  <si>
    <t>桃園市桃園區桃鶯路273號</t>
  </si>
  <si>
    <t>03-3623368</t>
  </si>
  <si>
    <t>桃園市桃園區三民路三段512號</t>
  </si>
  <si>
    <t>03-3672348</t>
  </si>
  <si>
    <t>德仁醫院</t>
  </si>
  <si>
    <t>桃園市桃園區桃鶯路245號</t>
  </si>
  <si>
    <t>03-3617985</t>
  </si>
  <si>
    <t>永安診所</t>
  </si>
  <si>
    <t>無施打新冠疫苗業務</t>
  </si>
  <si>
    <t>03-3326415</t>
  </si>
  <si>
    <t>陳治平診所</t>
  </si>
  <si>
    <t>桃園市桃園區中山路800號</t>
  </si>
  <si>
    <t>03-3602100</t>
  </si>
  <si>
    <t>同德診所</t>
  </si>
  <si>
    <t>桃園市桃園區永安北路422號1號樓之1</t>
  </si>
  <si>
    <t>03-3577766</t>
  </si>
  <si>
    <t>桃園市桃園區中山路826號</t>
  </si>
  <si>
    <t>03-3787876</t>
  </si>
  <si>
    <t>林振實小兒診所</t>
  </si>
  <si>
    <t>桃園市桃園區育樂街23號</t>
  </si>
  <si>
    <t>03-3350700</t>
  </si>
  <si>
    <t>桃園市桃園區桃鶯路452號</t>
  </si>
  <si>
    <t>03-3635453</t>
  </si>
  <si>
    <t>日出親子診所</t>
  </si>
  <si>
    <t>桃園市桃園區中山路824號1樓、826號1樓</t>
  </si>
  <si>
    <t>欣欣診所</t>
  </si>
  <si>
    <t>桃園市桃園區中正路1009號1樓</t>
  </si>
  <si>
    <t>03-3257780</t>
  </si>
  <si>
    <t>桃園市桃園區中埔六街67號1F</t>
  </si>
  <si>
    <t>03-3258358</t>
  </si>
  <si>
    <t>家和診所</t>
  </si>
  <si>
    <t>桃園市桃園區大業路2段13號1樓</t>
  </si>
  <si>
    <t>03-3575170</t>
  </si>
  <si>
    <t>智元診所</t>
  </si>
  <si>
    <t>桃園市桃園區大業路一段333號</t>
  </si>
  <si>
    <t>03-3150708</t>
  </si>
  <si>
    <t>桃園市桃園區中正路558號</t>
  </si>
  <si>
    <t>03--3473858</t>
  </si>
  <si>
    <t>桃園市桃園區永安路273號</t>
  </si>
  <si>
    <t>03-3366368</t>
  </si>
  <si>
    <t>桃園市桃園區龍安街153號</t>
  </si>
  <si>
    <t>03-3786145</t>
  </si>
  <si>
    <t>德康診所</t>
  </si>
  <si>
    <t>桃園市桃園區育樂街18-6號</t>
  </si>
  <si>
    <t>03-3331266</t>
  </si>
  <si>
    <t>佳國耳鼻喉科診所</t>
  </si>
  <si>
    <t>桃園市中壢區中北路47號</t>
  </si>
  <si>
    <t>03-4664735</t>
  </si>
  <si>
    <t>桃園市中壢區中北路二段54號</t>
  </si>
  <si>
    <t>03-4682832</t>
  </si>
  <si>
    <t>宏其醫療社團法人宏其婦幼醫院</t>
  </si>
  <si>
    <t>桃園市中壢區元化路223號</t>
  </si>
  <si>
    <t>03-4618888</t>
  </si>
  <si>
    <t>桃園市中壢區文化路359號1樓</t>
  </si>
  <si>
    <t>03-4552661</t>
  </si>
  <si>
    <t>活悅診所</t>
  </si>
  <si>
    <t>桃園市中壢區民權路四段281號1樓</t>
  </si>
  <si>
    <t>03-2875902</t>
  </si>
  <si>
    <t>桃園市中壢區延平路553號</t>
  </si>
  <si>
    <t>03-4222376</t>
  </si>
  <si>
    <t>桃園市中壢區忠孝路80號</t>
  </si>
  <si>
    <t>03-4630526</t>
  </si>
  <si>
    <t>桃園市中壢區長春路122號</t>
  </si>
  <si>
    <t>03-4331309</t>
  </si>
  <si>
    <t>佳康診所</t>
  </si>
  <si>
    <t>桃園市中壢區健行路153號1樓</t>
  </si>
  <si>
    <t>03-4587188</t>
  </si>
  <si>
    <t>桃園市中壢區健行路226號</t>
  </si>
  <si>
    <t>03-4685858</t>
  </si>
  <si>
    <t>維坤診所</t>
  </si>
  <si>
    <t>桃園市中壢區莊敬路811巷6號</t>
  </si>
  <si>
    <t>03-4336633</t>
  </si>
  <si>
    <t>桃園市中壢區慈惠三街117號</t>
  </si>
  <si>
    <t>03-4227449</t>
  </si>
  <si>
    <t>桃園市中壢區慈惠三街135號</t>
  </si>
  <si>
    <t>03-4277860</t>
  </si>
  <si>
    <t>陳瑞祥診所</t>
  </si>
  <si>
    <t>桃園市中壢區福州二街475號</t>
  </si>
  <si>
    <t>03-4616600</t>
  </si>
  <si>
    <t>敏昌診所</t>
  </si>
  <si>
    <t>桃園市中壢區福德路32號</t>
  </si>
  <si>
    <t>03-4550348</t>
  </si>
  <si>
    <t>桃園市中壢區環中東路41號</t>
  </si>
  <si>
    <t>03-4552725</t>
  </si>
  <si>
    <t>黃文昌診所</t>
  </si>
  <si>
    <t>桃園市中壢區龍岡路二段123號</t>
  </si>
  <si>
    <t>03-2841928</t>
  </si>
  <si>
    <t>桃園市中壢區中山路21號</t>
  </si>
  <si>
    <t>03-4272728</t>
  </si>
  <si>
    <t>黃意剛診所</t>
  </si>
  <si>
    <t>桃園市中壢區新明路30號</t>
  </si>
  <si>
    <t>03-4950104</t>
  </si>
  <si>
    <t>活力診所</t>
  </si>
  <si>
    <t>桃園市中壢區莊敬路160號</t>
  </si>
  <si>
    <t>03-2713585</t>
  </si>
  <si>
    <t>桃園市中壢區復興路152號</t>
  </si>
  <si>
    <t>03-4225180</t>
  </si>
  <si>
    <t>翊恩診所</t>
  </si>
  <si>
    <t>桃園市中壢區文化路363號</t>
  </si>
  <si>
    <t>03-4629078</t>
  </si>
  <si>
    <t>桃園市中壢區民族路二段180號</t>
  </si>
  <si>
    <t>03-4915656</t>
  </si>
  <si>
    <t>同心海華診所</t>
  </si>
  <si>
    <t>桃園市中壢區六和路36號</t>
  </si>
  <si>
    <t>03-4278960</t>
  </si>
  <si>
    <t>長慎醫院</t>
  </si>
  <si>
    <t>桃園市中壢區中山東路二段525號</t>
  </si>
  <si>
    <t>03-4569779</t>
  </si>
  <si>
    <t>青埔診所</t>
  </si>
  <si>
    <t>桃園市中壢區領航南路一段186號1樓</t>
  </si>
  <si>
    <t>03-2871683</t>
  </si>
  <si>
    <t>桃園市中壢區正大街27號</t>
  </si>
  <si>
    <t>03-4020968</t>
  </si>
  <si>
    <t>桃園市中壢區中北路2段80號</t>
  </si>
  <si>
    <t>03-4591680</t>
  </si>
  <si>
    <t>馨心親子耳鼻喉科診所</t>
  </si>
  <si>
    <t>桃園市中壢區中山東路二路536號1樓</t>
  </si>
  <si>
    <t>03-4655665</t>
  </si>
  <si>
    <t>立群診所</t>
  </si>
  <si>
    <t>桃園市平鎮區中豐路山頂段27號</t>
  </si>
  <si>
    <t>03-4191137</t>
  </si>
  <si>
    <t>高俊傑診所</t>
  </si>
  <si>
    <t>桃園市平鎮區民族路237號</t>
  </si>
  <si>
    <t>03-4021515</t>
  </si>
  <si>
    <t>佳杏診所</t>
  </si>
  <si>
    <t>桃園市平鎮區民族路237號（同高俊傑診所）</t>
  </si>
  <si>
    <t>陽光耳鼻喉科診所</t>
  </si>
  <si>
    <t>桃園市平鎮區復興街108號</t>
  </si>
  <si>
    <t>03-4916178</t>
  </si>
  <si>
    <t>陽明醫院</t>
  </si>
  <si>
    <t>桃園市平鎮區延平路二段56號</t>
  </si>
  <si>
    <t>03-4929929</t>
  </si>
  <si>
    <t>瀚文耳鼻喉科診所</t>
  </si>
  <si>
    <t>桃園市八德區桃鶯路5號1-2樓</t>
  </si>
  <si>
    <t>03-3641252</t>
  </si>
  <si>
    <t>李耳鼻喉科診所</t>
  </si>
  <si>
    <t>桃園市八德區介壽路一段907號</t>
  </si>
  <si>
    <t>03-3630063</t>
  </si>
  <si>
    <t>桃園市楊梅區大成路50號</t>
  </si>
  <si>
    <t>03-4881526</t>
  </si>
  <si>
    <t>建東專科診所</t>
  </si>
  <si>
    <t>桃園市楊梅區大成路66號</t>
  </si>
  <si>
    <t>03-4757716</t>
  </si>
  <si>
    <t>桃園市楊梅區新農街551號</t>
  </si>
  <si>
    <t>03-4854580</t>
  </si>
  <si>
    <t>桃園市楊梅區環東路461號</t>
  </si>
  <si>
    <t>03-4755595</t>
  </si>
  <si>
    <t>民安診所</t>
  </si>
  <si>
    <t>桃園市楊梅區大成路175號</t>
  </si>
  <si>
    <t>03-4757681</t>
  </si>
  <si>
    <t>鴻興診所</t>
  </si>
  <si>
    <t>桃園市龜山區中興路377號1、2樓</t>
  </si>
  <si>
    <t>03-3205575</t>
  </si>
  <si>
    <t>瑞奕診所</t>
  </si>
  <si>
    <t>桃園市龜山區文化二路34巷14弄10號1樓</t>
  </si>
  <si>
    <t>03-3185689</t>
  </si>
  <si>
    <t>陳完任家庭醫學科診所</t>
  </si>
  <si>
    <t>桃園市龜山區自強東路190號</t>
  </si>
  <si>
    <t>03-3508373</t>
  </si>
  <si>
    <t>長庚醫療財團法人桃園長庚紀念醫院</t>
  </si>
  <si>
    <t>桃園市龜山區舊路里頂湖路123號</t>
  </si>
  <si>
    <t>03-3196200</t>
  </si>
  <si>
    <t>南崁現代診所</t>
  </si>
  <si>
    <t>桃園市龜山區南祥路40號</t>
  </si>
  <si>
    <t>03-3218080</t>
  </si>
  <si>
    <t>日安親子診所</t>
  </si>
  <si>
    <t>桃園市龜山區文化一路10巷41弄1號</t>
  </si>
  <si>
    <t>03-3277271</t>
  </si>
  <si>
    <t>采奕診所</t>
  </si>
  <si>
    <t>桃園市龜山區文學路253號1樓</t>
  </si>
  <si>
    <t>03-3180899</t>
  </si>
  <si>
    <t>桃園市龜山區山鶯路15號</t>
  </si>
  <si>
    <t>03-3505638</t>
  </si>
  <si>
    <t>微笑親子耳鼻喉科診所</t>
  </si>
  <si>
    <t>桃園市龜山區文化二路51號</t>
  </si>
  <si>
    <t>03-3180022</t>
  </si>
  <si>
    <t>桃園市龜山區萬壽路二段964 966號</t>
  </si>
  <si>
    <t>03-3202792</t>
  </si>
  <si>
    <t>桃園市龜山區中興路353號1樓</t>
  </si>
  <si>
    <t>03-3508182</t>
  </si>
  <si>
    <t>永樂耳鼻喉科診所</t>
  </si>
  <si>
    <t>桃園市龜山區萬壽路一段107號1樓</t>
  </si>
  <si>
    <t>02-82000580</t>
  </si>
  <si>
    <t>卓越耳鼻喉科診所</t>
  </si>
  <si>
    <t>桃園市龍潭區中豐路168號</t>
  </si>
  <si>
    <t>03-4794151</t>
  </si>
  <si>
    <t>國家中山科學研究院石園診所</t>
  </si>
  <si>
    <t>桃園市龍潭區文化路6巷35號</t>
  </si>
  <si>
    <t>03-4712109</t>
  </si>
  <si>
    <t>杏德芙診所</t>
  </si>
  <si>
    <t>桃園市龍潭區北龍路331號</t>
  </si>
  <si>
    <t>03-4792430</t>
  </si>
  <si>
    <t>國欣診所</t>
  </si>
  <si>
    <t>桃園市蘆竹區中山路143號1樓</t>
  </si>
  <si>
    <t>03-2127369</t>
  </si>
  <si>
    <t>桃園市蘆竹區桃園街82號</t>
  </si>
  <si>
    <t>03-2129797</t>
  </si>
  <si>
    <t>桃園市蘆竹區南崁路241號</t>
  </si>
  <si>
    <t>03-3225582</t>
  </si>
  <si>
    <t>桃園市蘆竹區中正路128號</t>
  </si>
  <si>
    <t>03-3215866</t>
  </si>
  <si>
    <t>張輝鵬診所</t>
  </si>
  <si>
    <t>桃園市大溪區中正東路63號</t>
  </si>
  <si>
    <t>03-3874422</t>
  </si>
  <si>
    <t>木子診所</t>
  </si>
  <si>
    <t>桃園市大園區致遠一路1號1樓</t>
  </si>
  <si>
    <t>03-2875875</t>
  </si>
  <si>
    <t>桃園市大園區華中街2號</t>
  </si>
  <si>
    <t>03-3867521</t>
  </si>
  <si>
    <t>家康診所</t>
  </si>
  <si>
    <t>桃園市大園區菓林里三民路二段462號</t>
  </si>
  <si>
    <t>03-3832655 #11</t>
  </si>
  <si>
    <t>桃園市觀音區四維路110號1樓</t>
  </si>
  <si>
    <t>03-4831023</t>
  </si>
  <si>
    <t>桃園市新屋區中山路239號</t>
  </si>
  <si>
    <t>03-4772018轉總機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</si>
  <si>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專責門診時間(9/5-9/30)</t>
    </r>
  </si>
  <si>
    <t>院所
名稱</t>
  </si>
  <si>
    <t>聯絡電話</t>
  </si>
  <si>
    <t>9/5
週一</t>
  </si>
  <si>
    <t>9/6
週二</t>
  </si>
  <si>
    <t>9/7
週三</t>
  </si>
  <si>
    <t>9/8
週四</t>
  </si>
  <si>
    <t>9/9
週五</t>
  </si>
  <si>
    <t>9/10
週六</t>
  </si>
  <si>
    <t>9/11
週日</t>
  </si>
  <si>
    <t>9/12
週一</t>
  </si>
  <si>
    <t>9/13
週二</t>
  </si>
  <si>
    <t>9/14
週三</t>
  </si>
  <si>
    <t>9/15
週四</t>
  </si>
  <si>
    <t>9/16
週五</t>
  </si>
  <si>
    <t>9/17
週六</t>
  </si>
  <si>
    <t>9/18
週日</t>
  </si>
  <si>
    <t>9/19
週一</t>
  </si>
  <si>
    <t>9/20
週二</t>
  </si>
  <si>
    <t>9/21
週三</t>
  </si>
  <si>
    <t>9/22
週四</t>
  </si>
  <si>
    <t>9/23
週五</t>
  </si>
  <si>
    <t>9/24
週六</t>
  </si>
  <si>
    <t>9/25
週日</t>
  </si>
  <si>
    <t>9/26
週一</t>
  </si>
  <si>
    <t>9/27
週二</t>
  </si>
  <si>
    <t>9/28
週三</t>
  </si>
  <si>
    <t>9/29
週四</t>
  </si>
  <si>
    <t>9/30
週五</t>
  </si>
  <si>
    <t>注意事項</t>
  </si>
  <si>
    <t>大園區
衛生所</t>
  </si>
  <si>
    <t>大園區中正西路19號</t>
  </si>
  <si>
    <t>夜診</t>
  </si>
  <si>
    <t>夜診 18:00-20:00
（隨到隨打至疫苗用罄止）</t>
  </si>
  <si>
    <t>龜山區
衛生所</t>
  </si>
  <si>
    <t>龜山區自強南路103號</t>
  </si>
  <si>
    <t>假日診</t>
  </si>
  <si>
    <t>夜診 18:00-20:00
假日診 13:00-16:00
（網路及電話預約）</t>
  </si>
  <si>
    <t>中壢區
衛生所</t>
  </si>
  <si>
    <t>中壢區溪洲街296號</t>
  </si>
  <si>
    <t>夜診 17:30-19:30
假日診 08:30-10:30
（隨到隨打至疫苗用罄止）</t>
  </si>
  <si>
    <t>龍潭區
衛生所</t>
  </si>
  <si>
    <t>龍潭區中正路210號</t>
  </si>
  <si>
    <t>夜診 17:30-19:30（19:00前報到）
假日診 09:00-11:00（10:30前報到）
（隨到隨打至疫苗用罄止）</t>
  </si>
  <si>
    <t>楊梅區
衛生所</t>
  </si>
  <si>
    <t>楊梅區校前路409號</t>
  </si>
  <si>
    <t>03-4782248</t>
  </si>
  <si>
    <t>夜診 18:00-20:00(19:30前報到)
假日診09:00-11:00(1030前報到)
（隨到隨打至疫苗用罄止）</t>
  </si>
  <si>
    <t>蘆竹區
衛生所</t>
  </si>
  <si>
    <t>蘆竹區長安路2段238 號</t>
  </si>
  <si>
    <t>夜診 18:00-20:00
假日診 13:00-15:00
（隨到隨打至疫苗用罄止）</t>
  </si>
  <si>
    <t>八德區
衛生所</t>
  </si>
  <si>
    <t>八德區介壽路二段</t>
  </si>
  <si>
    <t>夜診 18:00-20:00
假日診 09:00-11:00
（隨到隨打至疫苗用罄止）</t>
  </si>
  <si>
    <t>桃園區
衛生所</t>
  </si>
  <si>
    <t>桃園區國豐三街123 號4樓</t>
  </si>
  <si>
    <t>夜診 18:00-20:00
假日診 14:00-16:00
（電話預約）</t>
  </si>
  <si>
    <t>新屋區
衛生所</t>
  </si>
  <si>
    <t>新屋區中山路239號</t>
  </si>
  <si>
    <t>03-4772018</t>
  </si>
  <si>
    <t>夜診 17:00-19:00
假日診 09:00-11:00
（隨到隨打至疫苗用罄止）</t>
  </si>
  <si>
    <t>觀音區
衛生所</t>
  </si>
  <si>
    <t>觀音區觀新路58號</t>
  </si>
  <si>
    <t>夜診 17:00-19:00
（隨到隨打至疫苗用罄止）</t>
  </si>
  <si>
    <t>大溪區
衛生所</t>
  </si>
  <si>
    <t>大溪區仁愛路1號</t>
  </si>
  <si>
    <t>夜診 18:00-19:00
（網路預約）</t>
  </si>
  <si>
    <t>注意事項：
1.需家長陪同並攜帶健保卡、小黃卡及兒童手冊
2.建議染疫康復者於發病日或確診日起至少間隔三個月後，再施打新冠肺炎疫苗。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</si>
  <si>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專責門診時間(9/5-9/30)</t>
    </r>
  </si>
  <si>
    <t>夜診 18:00-20:00
假日診 08:00-11:00
（隨到隨打至疫苗用罄止）</t>
  </si>
  <si>
    <t>平鎮區
衛生所</t>
  </si>
  <si>
    <t>平鎮區振興路1號</t>
  </si>
  <si>
    <t>夜診 17:45-20:00
（隨到隨打至疫苗用罄止）</t>
  </si>
  <si>
    <t>夜診 17:30-19:30（19:00前報到）
（隨到隨打至疫苗用罄止）</t>
  </si>
  <si>
    <t>夜診 18:00-20:00(19:30前報到)
（隨到隨打至疫苗用罄止）</t>
  </si>
  <si>
    <t>夜診 18:00-20:00
（電話預約）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</si>
  <si>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兒童BNT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滿5歲至11歲</t>
    </r>
    <r>
      <rPr>
        <b/>
        <sz val="24"/>
        <color rgb="FF000000"/>
        <rFont val="&quot;Microsoft JhengHei&quot;"/>
      </rPr>
      <t>）
專責門診時間(9/5-9/30)</t>
    </r>
  </si>
  <si>
    <t>夜診 18:00-20:00（19:30前報到）
（隨到隨打至疫苗用罄止）</t>
  </si>
  <si>
    <t>假日診 09:00-11:00
（網路預約）</t>
  </si>
  <si>
    <r>
      <rPr>
        <b/>
        <sz val="24"/>
        <color rgb="FF000000"/>
        <rFont val="&quot;Microsoft JhengHei&quot;"/>
      </rPr>
      <t>桃園市各合約院所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</si>
  <si>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</si>
  <si>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b/>
        <sz val="24"/>
        <color rgb="FF000000"/>
        <rFont val="&quot;Microsoft JhengHei&quot;"/>
      </rPr>
      <t>桃園市各區合約院所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</si>
  <si>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</si>
  <si>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sz val="24"/>
        <color theme="1"/>
        <rFont val="Arial"/>
        <family val="2"/>
      </rPr>
      <t xml:space="preserve">桃園市各區衛生所滿6個月至5歲嬰幼兒莫德納疫苗專責門診時間(8/12-8/21)
</t>
    </r>
    <r>
      <rPr>
        <b/>
        <sz val="18"/>
        <color rgb="FFFF0000"/>
        <rFont val="Arial"/>
        <family val="2"/>
      </rPr>
      <t>開診詳細時間請向各衛生所諮詢</t>
    </r>
  </si>
  <si>
    <t>桃園市各區衛生所滿6個月至5歲
嬰幼兒莫德納疫苗專責門診時間(8/22-8/31)</t>
  </si>
  <si>
    <t>8/22
週一</t>
  </si>
  <si>
    <t>8/23
週二</t>
  </si>
  <si>
    <t>8/24
週三</t>
  </si>
  <si>
    <t>8/25
週四</t>
  </si>
  <si>
    <t>8/26
週五</t>
  </si>
  <si>
    <t>8/27
週六</t>
  </si>
  <si>
    <t>8/28
週日</t>
  </si>
  <si>
    <t>8/29
週一</t>
  </si>
  <si>
    <t>8/30
週二</t>
  </si>
  <si>
    <t>8/31
週三</t>
  </si>
  <si>
    <t>夜診 17:30-19:30
（隨到隨打至疫苗用罄止；請於19:00前報到完成）</t>
  </si>
  <si>
    <t>夜診 18:00-20:00
（現場發放號碼牌）</t>
  </si>
  <si>
    <t>夜診 18:00-20:00
假日診 09:00-11:00
（電話預約）</t>
  </si>
  <si>
    <t>夜診 17:00-18:00
假日診 11:00-12:00
（隨到隨打至疫苗用罄止）</t>
  </si>
  <si>
    <t>夜診 17:00-19:00
假日診 13:30-15:30
（隨到隨打至疫苗用罄止）</t>
  </si>
  <si>
    <t>夜診 18:00-19:00
假日診 09:00-10:00
（網路預約）</t>
  </si>
  <si>
    <t>復興區
衛生所</t>
  </si>
  <si>
    <t>三光衛生室
（復興區三光里7鄰18號）</t>
  </si>
  <si>
    <t>下午診</t>
  </si>
  <si>
    <t>下午診 13:30-14:30
（隨到隨打至疫苗用罄止）</t>
  </si>
  <si>
    <t>奎輝衛生室
（復興區長興里頭角34-1號）</t>
  </si>
  <si>
    <t>上午診</t>
  </si>
  <si>
    <t>上午診 9:30-10:00
（隨到隨打至疫苗用罄止）</t>
  </si>
  <si>
    <t>長興衛生室
（復興區長興里頭角34-1號）</t>
  </si>
  <si>
    <t>下午診 13:00-13:30
（隨到隨打至疫苗用罄止）</t>
  </si>
  <si>
    <t>華陵衛生室
（復興區華陵里7鄰28號）</t>
  </si>
  <si>
    <t>7月30日桃園市滿6個月至5歲嬰幼兒莫德納疫苗快打站一覽表</t>
  </si>
  <si>
    <t>學校名稱</t>
  </si>
  <si>
    <t>學校地址</t>
  </si>
  <si>
    <t>服務時段</t>
  </si>
  <si>
    <t>接種時間</t>
  </si>
  <si>
    <t>最後報到時間</t>
  </si>
  <si>
    <t>上午
(8:00-12:00)</t>
  </si>
  <si>
    <t>下午
(13:00-16:00)</t>
  </si>
  <si>
    <t>八德區</t>
  </si>
  <si>
    <t>大成國小</t>
  </si>
  <si>
    <t>334桃園市八德區廣福路31號</t>
  </si>
  <si>
    <t>v</t>
  </si>
  <si>
    <t>大忠國小</t>
  </si>
  <si>
    <t>334桃園市八德區忠誠街18號</t>
  </si>
  <si>
    <t>大園區</t>
  </si>
  <si>
    <t>大園國小</t>
  </si>
  <si>
    <t>337桃園市大園區中山南路351號</t>
  </si>
  <si>
    <t>大溪區</t>
  </si>
  <si>
    <t>仁和國小</t>
  </si>
  <si>
    <t>335桃園市大溪區仁和二街50號</t>
  </si>
  <si>
    <t>僑愛國小</t>
  </si>
  <si>
    <t>335桃園市大溪區介壽路214號</t>
  </si>
  <si>
    <t>中壢區</t>
  </si>
  <si>
    <t>大崙國小</t>
  </si>
  <si>
    <t>320桃園市中壢區月眉路一段8號</t>
  </si>
  <si>
    <t>中原國小</t>
  </si>
  <si>
    <t>320桃園市中壢區中北路88號</t>
  </si>
  <si>
    <t>元生國小</t>
  </si>
  <si>
    <t>320桃園市中壢區文化二路161號</t>
  </si>
  <si>
    <t>普仁國小</t>
  </si>
  <si>
    <t>320桃園市中壢區中山東路二段425號</t>
  </si>
  <si>
    <t>新明國小</t>
  </si>
  <si>
    <t>320桃園市中壢區中央西路二段97號</t>
  </si>
  <si>
    <t>中壢國小</t>
  </si>
  <si>
    <t>320桃園市中壢區延平路622號</t>
  </si>
  <si>
    <t>平鎮區</t>
  </si>
  <si>
    <t>南勢國小</t>
  </si>
  <si>
    <t>324桃園市平鎮區中豐路南勢二段223號</t>
  </si>
  <si>
    <t>復旦國小</t>
  </si>
  <si>
    <t>324桃園市平鎮區廣平街1號</t>
  </si>
  <si>
    <t>新榮國小</t>
  </si>
  <si>
    <t>324桃園市平鎮區中原路88號</t>
  </si>
  <si>
    <t>桃園區</t>
  </si>
  <si>
    <t>青溪國小</t>
  </si>
  <si>
    <t>330桃園市桃園區自強路80號</t>
  </si>
  <si>
    <t>建國國小</t>
  </si>
  <si>
    <t>330桃園市桃園區昆明路95號</t>
  </si>
  <si>
    <t>慈文國小</t>
  </si>
  <si>
    <t>330桃園市桃園區新埔六街2號</t>
  </si>
  <si>
    <t>龍山國小</t>
  </si>
  <si>
    <t>330桃園市桃園區龍泉二街36號</t>
  </si>
  <si>
    <t>新屋區</t>
  </si>
  <si>
    <t>頭洲國小</t>
  </si>
  <si>
    <t>327桃園市新屋區校前路72號</t>
  </si>
  <si>
    <t>13:00-16:00</t>
  </si>
  <si>
    <t>楊梅區</t>
  </si>
  <si>
    <t>楊心國小</t>
  </si>
  <si>
    <t>326桃園市楊梅區金華街100號</t>
  </si>
  <si>
    <t>楊明國小</t>
  </si>
  <si>
    <t>326桃園市楊梅區中山北路一段390巷50號</t>
  </si>
  <si>
    <t>瑞埔國小</t>
  </si>
  <si>
    <t>326桃園市楊梅區中興路133號</t>
  </si>
  <si>
    <t>龍潭區</t>
  </si>
  <si>
    <t>石門國小</t>
  </si>
  <si>
    <t>325桃園市龍潭區文化路188號</t>
  </si>
  <si>
    <t>龜山區</t>
  </si>
  <si>
    <t>文欣國小</t>
  </si>
  <si>
    <t>333桃園市龜山區文昌五街95號</t>
  </si>
  <si>
    <t>龜山國小</t>
  </si>
  <si>
    <t>333桃園市龜山區萬壽路二段933巷14號</t>
  </si>
  <si>
    <t>蘆竹區</t>
  </si>
  <si>
    <t>南崁國小</t>
  </si>
  <si>
    <t>338桃園市蘆竹區吉林路160號</t>
  </si>
  <si>
    <t>大竹國小</t>
  </si>
  <si>
    <t>338桃園市蘆竹區大竹路556號</t>
  </si>
  <si>
    <t>龍安國小</t>
  </si>
  <si>
    <t>338桃園市蘆竹區文中路一段35號</t>
  </si>
  <si>
    <t>觀音區</t>
  </si>
  <si>
    <t>草漯國小</t>
  </si>
  <si>
    <t>328桃園市觀音區新生路1462號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</si>
  <si>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</si>
  <si>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序位</t>
  </si>
  <si>
    <t>須隱藏欄位</t>
  </si>
  <si>
    <t>COVID-19疫苗開診日期一覽表</t>
  </si>
  <si>
    <t>AZ</t>
  </si>
  <si>
    <t>MO</t>
  </si>
  <si>
    <t>BNT</t>
  </si>
  <si>
    <t>MV</t>
  </si>
  <si>
    <t>KBNT</t>
  </si>
  <si>
    <t>NV</t>
  </si>
  <si>
    <t>KMO</t>
  </si>
  <si>
    <t>8/19, 8/20, 8/21, 8/22, 8/23, 8/24, 8/25</t>
  </si>
  <si>
    <t>桃園市桃園區永安路275號</t>
  </si>
  <si>
    <t>8/19, 8/22, 8/24</t>
  </si>
  <si>
    <t>8/19, 8/20, 8/22, 8/23, 8/24, 8/25</t>
  </si>
  <si>
    <t>8/20, 8/21</t>
  </si>
  <si>
    <t>8/19, 8/22, 8/23, 8/24, 8/25</t>
  </si>
  <si>
    <t>8/19, 8/20, 8/21</t>
  </si>
  <si>
    <t>8/22, 8/23</t>
  </si>
  <si>
    <t>8/23, 8/24</t>
  </si>
  <si>
    <t>8/21</t>
  </si>
  <si>
    <t>8/19, 8/20, 8/23, 8/24, 8/25</t>
  </si>
  <si>
    <t>03 3021278</t>
  </si>
  <si>
    <t>8/24</t>
  </si>
  <si>
    <t>8/23</t>
  </si>
  <si>
    <t>8/22, 8/23, 8/24, 8/25</t>
  </si>
  <si>
    <t>8/20, 8/24</t>
  </si>
  <si>
    <t>8/19, 8/23</t>
  </si>
  <si>
    <t>8/22, 8/25</t>
  </si>
  <si>
    <t>8/19</t>
  </si>
  <si>
    <t>8/20, 8/23</t>
  </si>
  <si>
    <t>8/25</t>
  </si>
  <si>
    <t>8/22</t>
  </si>
  <si>
    <t>8/23, 8/24, 8/25</t>
  </si>
  <si>
    <t>8/24, 8/25</t>
  </si>
  <si>
    <t>桃園市桃園區中埔六街67號</t>
  </si>
  <si>
    <t>8/19, 8/20, 8/24</t>
  </si>
  <si>
    <t>8/19, 8/21, 8/22, 8/23, 8/24, 8/25</t>
  </si>
  <si>
    <t>0906969665</t>
  </si>
  <si>
    <t>桃園市桃園區莊敬路一段342之5號</t>
  </si>
  <si>
    <t>03-3319618</t>
  </si>
  <si>
    <t>8/19, 8/20, 8/21, 8/22, 8/23, 8/24</t>
  </si>
  <si>
    <t>8/20, 8/23, 8/25</t>
  </si>
  <si>
    <t>8/19, 8/20, 8/22, 8/24</t>
  </si>
  <si>
    <t>8/19, 8/23, 8/25</t>
  </si>
  <si>
    <t>8/20, 8/22, 8/24</t>
  </si>
  <si>
    <t>8/19, 8/21, 8/23, 8/25</t>
  </si>
  <si>
    <t>8/20, 8/25</t>
  </si>
  <si>
    <t>桃園市中壢區中北路二段80號</t>
  </si>
  <si>
    <t>8/20, 8/22, 8/24, 8/25</t>
  </si>
  <si>
    <t>8/19, 8/23, 8/24, 8/25</t>
  </si>
  <si>
    <t>8/19, 8/21, 8/23, 8/24</t>
  </si>
  <si>
    <t>8/20, 8/22, 8/25</t>
  </si>
  <si>
    <t>8/19, 8/20, 8/23, 8/25</t>
  </si>
  <si>
    <t>8/21, 8/22, 8/25</t>
  </si>
  <si>
    <t>8/23, 8/25</t>
  </si>
  <si>
    <t>8/19, 8/20</t>
  </si>
  <si>
    <t>8/20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</si>
  <si>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</si>
  <si>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8/26, 8/29, 8/31</t>
  </si>
  <si>
    <t>桃園市桃園區上海路110號</t>
  </si>
  <si>
    <t>8/26, 8/27, 8/28, 8/29, 8/31, 9/1</t>
  </si>
  <si>
    <t>8/26, 8/27, 8/28, 8/29, 8/30, 8/31, 9/1</t>
  </si>
  <si>
    <t>8/30, 8/31, 9/1</t>
  </si>
  <si>
    <t>8/26</t>
  </si>
  <si>
    <t>8/26, 8/27, 8/29, 8/30, 8/31, 9/1</t>
  </si>
  <si>
    <t>8/27, 8/30, 9/1</t>
  </si>
  <si>
    <t>8/26, 8/27, 8/28</t>
  </si>
  <si>
    <t>8/29, 8/30</t>
  </si>
  <si>
    <t>8/31</t>
  </si>
  <si>
    <t>8/27, 8/28</t>
  </si>
  <si>
    <t>8/26, 8/27, 8/29</t>
  </si>
  <si>
    <t>8/26, 8/27, 8/30, 8/31, 9/1</t>
  </si>
  <si>
    <t>8/26, 8/28, 8/30, 9/1</t>
  </si>
  <si>
    <t>8/26, 8/29, 8/30, 8/31, 9/1</t>
  </si>
  <si>
    <t>8/27, 8/31</t>
  </si>
  <si>
    <t>8/26, 8/30</t>
  </si>
  <si>
    <t>8/29, 9/1</t>
  </si>
  <si>
    <t>8/27</t>
  </si>
  <si>
    <t>8/29</t>
  </si>
  <si>
    <t>9/1</t>
  </si>
  <si>
    <t>8/30</t>
  </si>
  <si>
    <t>8/29, 8/30, 8/31, 9/1</t>
  </si>
  <si>
    <t>8/28</t>
  </si>
  <si>
    <t>8/29, 8/31</t>
  </si>
  <si>
    <t>8/27, 8/29, 8/31</t>
  </si>
  <si>
    <t>8/30, 9/1</t>
  </si>
  <si>
    <t>8/26, 8/29, 9/1</t>
  </si>
  <si>
    <t>8/30, 8/31</t>
  </si>
  <si>
    <t>8/26, 8/27, 8/30, 9/1</t>
  </si>
  <si>
    <t>8/26, 8/27, 8/29, 8/31</t>
  </si>
  <si>
    <t>8/26, 9/1</t>
  </si>
  <si>
    <t>8/26, 8/31</t>
  </si>
  <si>
    <t>8/27, 8/29, 8/30</t>
  </si>
  <si>
    <t>8/26, 8/29</t>
  </si>
  <si>
    <t>8/26, 8/30, 8/31, 9/1</t>
  </si>
  <si>
    <t>8/26, 8/28, 8/30</t>
  </si>
  <si>
    <t>8/26, 8/27, 8/28, 8/30</t>
  </si>
  <si>
    <t>8/26, 8/28, 8/30, 8/31</t>
  </si>
  <si>
    <t>8/27, 9/1</t>
  </si>
  <si>
    <t>8/26, 8/28, 8/29, 8/30, 8/31, 9/1</t>
  </si>
  <si>
    <t>8/27, 8/29, 8/30, 9/1</t>
  </si>
  <si>
    <t>8/26, 8/27, 8/29, 8/30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</si>
  <si>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</si>
  <si>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</si>
  <si>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</si>
  <si>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</si>
  <si>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</si>
  <si>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</si>
  <si>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</si>
  <si>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</si>
  <si>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</si>
  <si>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</si>
  <si>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</si>
  <si>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</si>
  <si>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復興區</t>
  </si>
  <si>
    <t>13</t>
  </si>
  <si>
    <t>SUM of 本月結存</t>
  </si>
  <si>
    <t>(空白)</t>
  </si>
  <si>
    <t>#N/A</t>
  </si>
  <si>
    <t>總計</t>
  </si>
  <si>
    <t>(全部)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</si>
</sst>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m/d"/>
  </numFmts>
  <fonts count="50">
    <font>
      <sz val="10"/>
      <color rgb="FF000000"/>
      <name val="Arial"/>
      <scheme val="minor"/>
    </font>
    <font>
      <sz val="12"/>
      <color theme="1"/>
      <name val="Microsoft JhengHei"/>
      <family val="2"/>
      <charset val="136"/>
    </font>
    <font>
      <sz val="12"/>
      <color theme="1"/>
      <name val="&quot;Microsoft JhengHei&quot;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&quot;Microsoft JhengHei&quot;"/>
    </font>
    <font>
      <sz val="11"/>
      <color theme="1"/>
      <name val="Arial"/>
      <family val="2"/>
    </font>
    <font>
      <sz val="11"/>
      <color rgb="FF333333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24"/>
      <color rgb="FF000000"/>
      <name val="&quot;Microsoft JhengHei&quot;"/>
    </font>
    <font>
      <b/>
      <sz val="18"/>
      <color rgb="FFFFFFFF"/>
      <name val="&quot;Microsoft JhengHei&quot;"/>
    </font>
    <font>
      <sz val="18"/>
      <color theme="1"/>
      <name val="&quot;Microsoft JhengHei&quot;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&quot;Microsoft JhengHei&quot;"/>
    </font>
    <font>
      <b/>
      <sz val="18"/>
      <color rgb="FFFF0000"/>
      <name val="&quot;Microsoft JhengHei&quot;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Microsoft JhengHei"/>
      <family val="2"/>
      <charset val="136"/>
    </font>
    <font>
      <b/>
      <sz val="14"/>
      <color rgb="FF000000"/>
      <name val="&quot;Microsoft JhengHei&quot;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  <scheme val="minor"/>
    </font>
    <font>
      <b/>
      <sz val="22"/>
      <color theme="1"/>
      <name val="&quot;Microsoft JhengHei&quot;"/>
    </font>
    <font>
      <b/>
      <sz val="22"/>
      <color rgb="FF000000"/>
      <name val="Microsoft JhengHei"/>
      <family val="2"/>
      <charset val="136"/>
    </font>
    <font>
      <b/>
      <sz val="18"/>
      <color rgb="FF000000"/>
      <name val="Microsoft JhengHei"/>
      <family val="2"/>
      <charset val="136"/>
    </font>
    <font>
      <sz val="18"/>
      <color rgb="FF000000"/>
      <name val="&quot;Times New Roman&quot;"/>
    </font>
    <font>
      <sz val="18"/>
      <color rgb="FF000000"/>
      <name val="標楷體"/>
      <family val="4"/>
      <charset val="136"/>
    </font>
    <font>
      <sz val="24"/>
      <color rgb="FF000000"/>
      <name val="&quot;Times New Roman&quot;"/>
    </font>
    <font>
      <sz val="18"/>
      <color rgb="FF00B050"/>
      <name val="&quot;Times New Roman&quot;"/>
    </font>
    <font>
      <sz val="18"/>
      <color rgb="FFE26B0A"/>
      <name val="&quot;Times New Roman&quot;"/>
    </font>
    <font>
      <sz val="12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4"/>
      <color rgb="FF0000FF"/>
      <name val="&quot;Microsoft JhengHei&quot;"/>
    </font>
    <font>
      <b/>
      <sz val="24"/>
      <color rgb="FFFF0000"/>
      <name val="&quot;Microsoft JhengHei&quot;"/>
    </font>
    <font>
      <b/>
      <sz val="14"/>
      <color rgb="FFFF0000"/>
      <name val="&quot;Microsoft JhengHei&quot;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9"/>
      <name val="Arial"/>
      <family val="3"/>
      <charset val="136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4471C4"/>
        <bgColor rgb="FF4471C4"/>
      </patternFill>
    </fill>
    <fill>
      <patternFill patternType="solid">
        <fgColor rgb="FF2F5496"/>
        <bgColor rgb="FF2F5496"/>
      </patternFill>
    </fill>
    <fill>
      <patternFill patternType="solid">
        <fgColor rgb="FFCFD4EA"/>
        <bgColor rgb="FFCFD4EA"/>
      </patternFill>
    </fill>
    <fill>
      <patternFill patternType="solid">
        <fgColor rgb="FFFFE598"/>
        <bgColor rgb="FFFFE598"/>
      </patternFill>
    </fill>
    <fill>
      <patternFill patternType="solid">
        <fgColor rgb="FFE9EBF5"/>
        <bgColor rgb="FFE9EBF5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rgb="FFFCE5CD"/>
        <bgColor rgb="FFFCE5CD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5" fillId="6" borderId="0" xfId="0" applyFont="1" applyFill="1" applyAlignment="1">
      <alignment horizontal="center" vertical="center" wrapText="1"/>
    </xf>
    <xf numFmtId="0" fontId="9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4" xfId="0" applyFont="1" applyBorder="1" applyAlignment="1">
      <alignment wrapText="1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2" fillId="8" borderId="4" xfId="0" applyFont="1" applyFill="1" applyBorder="1" applyAlignment="1">
      <alignment horizontal="center" wrapText="1"/>
    </xf>
    <xf numFmtId="0" fontId="8" fillId="8" borderId="0" xfId="0" applyFont="1" applyFill="1"/>
    <xf numFmtId="0" fontId="11" fillId="0" borderId="4" xfId="0" applyFont="1" applyBorder="1" applyAlignment="1"/>
    <xf numFmtId="0" fontId="2" fillId="8" borderId="2" xfId="0" applyFont="1" applyFill="1" applyBorder="1" applyAlignment="1">
      <alignment horizontal="center" wrapText="1"/>
    </xf>
    <xf numFmtId="0" fontId="6" fillId="9" borderId="0" xfId="0" applyFont="1" applyFill="1" applyAlignment="1">
      <alignment wrapText="1"/>
    </xf>
    <xf numFmtId="0" fontId="6" fillId="0" borderId="0" xfId="0" applyFont="1" applyAlignment="1"/>
    <xf numFmtId="0" fontId="9" fillId="0" borderId="0" xfId="0" applyFont="1" applyAlignment="1"/>
    <xf numFmtId="0" fontId="12" fillId="8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10" borderId="0" xfId="0" applyFont="1" applyFill="1" applyAlignment="1">
      <alignment horizontal="center"/>
    </xf>
    <xf numFmtId="0" fontId="13" fillId="10" borderId="0" xfId="0" applyFont="1" applyFill="1" applyAlignment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9" fillId="0" borderId="0" xfId="0" applyFont="1" applyAlignment="1">
      <alignment horizontal="center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 wrapText="1"/>
    </xf>
    <xf numFmtId="0" fontId="23" fillId="20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6" fillId="23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center" vertical="center"/>
    </xf>
    <xf numFmtId="0" fontId="19" fillId="2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left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6" fillId="19" borderId="2" xfId="0" applyFont="1" applyFill="1" applyBorder="1" applyAlignment="1">
      <alignment horizontal="left" vertical="center" wrapText="1"/>
    </xf>
    <xf numFmtId="0" fontId="16" fillId="20" borderId="2" xfId="0" applyFont="1" applyFill="1" applyBorder="1" applyAlignment="1">
      <alignment horizontal="left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6" fillId="20" borderId="0" xfId="0" applyFont="1" applyFill="1" applyAlignment="1">
      <alignment horizontal="left" vertical="center" wrapText="1"/>
    </xf>
    <xf numFmtId="0" fontId="17" fillId="20" borderId="0" xfId="0" applyFont="1" applyFill="1" applyAlignment="1">
      <alignment horizontal="center" vertical="center" wrapText="1"/>
    </xf>
    <xf numFmtId="0" fontId="20" fillId="16" borderId="0" xfId="0" applyFont="1" applyFill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21" fillId="14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24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20" fontId="36" fillId="0" borderId="2" xfId="0" applyNumberFormat="1" applyFont="1" applyBorder="1" applyAlignment="1">
      <alignment horizontal="center" vertical="center"/>
    </xf>
    <xf numFmtId="20" fontId="36" fillId="8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5" fillId="25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20" fontId="37" fillId="0" borderId="2" xfId="0" applyNumberFormat="1" applyFont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177" fontId="42" fillId="10" borderId="9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4" fillId="0" borderId="3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4" xfId="0" applyFont="1" applyBorder="1"/>
    <xf numFmtId="0" fontId="25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0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39" fillId="10" borderId="1" xfId="0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/>
    </xf>
    <xf numFmtId="0" fontId="40" fillId="26" borderId="5" xfId="0" applyFont="1" applyFill="1" applyBorder="1" applyAlignment="1">
      <alignment horizontal="center" vertical="center"/>
    </xf>
    <xf numFmtId="0" fontId="41" fillId="10" borderId="5" xfId="0" applyFont="1" applyFill="1" applyBorder="1" applyAlignment="1">
      <alignment horizontal="center" wrapText="1"/>
    </xf>
    <xf numFmtId="0" fontId="0" fillId="0" borderId="10" xfId="0" pivotButton="1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/>
    <xf numFmtId="0" fontId="0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0" fontId="0" fillId="0" borderId="17" xfId="0" pivotButton="1" applyFont="1" applyBorder="1" applyAlignment="1"/>
    <xf numFmtId="0" fontId="0" fillId="0" borderId="17" xfId="0" applyFont="1" applyBorder="1" applyAlignment="1"/>
  </cellXfs>
  <cellStyles count="1">
    <cellStyle name="一般" xfId="0" builtinId="0"/>
  </cellStyles>
  <dxfs count="2">
    <dxf>
      <font>
        <color theme="1"/>
      </font>
      <fill>
        <patternFill patternType="solid">
          <fgColor rgb="FFD9EAD3"/>
          <bgColor rgb="FFD9EAD3"/>
        </patternFill>
      </fill>
    </dxf>
    <dxf>
      <font>
        <color theme="1"/>
      </font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姜美妃" refreshedDate="44886.477379861113" refreshedVersion="7" recordCount="1385" xr:uid="{00000000-000A-0000-FFFF-FFFF00000000}">
  <cacheSource type="worksheet">
    <worksheetSource ref="A1:N1386" sheet="貼上區"/>
  </cacheSource>
  <cacheFields count="14">
    <cacheField name="公式欄(請下拉，如有#N/A，請至來源檔更新批號對應疫苗項)" numFmtId="0">
      <sharedItems count="9">
        <s v="次世代莫德納"/>
        <s v="兒童BNT(5歲至11歲)"/>
        <s v="Novavax"/>
        <s v="莫德納"/>
        <s v="高端"/>
        <s v="成人BNT"/>
        <s v="嬰幼兒莫德納(6個月至5歲)"/>
        <s v="嬰幼兒BNT(6個月至4歲)"/>
        <e v="#N/A"/>
      </sharedItems>
    </cacheField>
    <cacheField name="序號" numFmtId="0">
      <sharedItems containsString="0" containsBlank="1" containsNumber="1" containsInteger="1" minValue="1" maxValue="1009"/>
    </cacheField>
    <cacheField name="單位" numFmtId="0">
      <sharedItems containsBlank="1" count="166">
        <s v="大明醫院"/>
        <s v="大順診所"/>
        <s v="大園敏盛醫院"/>
        <s v="大興維格內科診所"/>
        <s v="小樹苗診所"/>
        <s v="中美醫院"/>
        <s v="中原診所"/>
        <s v="中壢長榮醫院"/>
        <s v="介壽診所"/>
        <s v="天成醫院"/>
        <s v="天成醫療社團法人天晟醫院"/>
        <s v="心安診所"/>
        <s v="日康診所"/>
        <s v="王小兒科診所"/>
        <s v="王超群小兒科診所"/>
        <s v="平安診所"/>
        <s v="弘仁小兒科診所"/>
        <s v="正典診所"/>
        <s v="正興診所"/>
        <s v="永欣診所"/>
        <s v="永晉診所"/>
        <s v="禾馨桃園婦幼診所"/>
        <s v="伍建鴻診所"/>
        <s v="全心診所"/>
        <s v="全右診所"/>
        <s v="全家親子診所"/>
        <s v="吉兒診所"/>
        <s v="合康診所"/>
        <s v="安心親子耳鼻喉科診所"/>
        <s v="安泰耳鼻喉科診所"/>
        <s v="自立診所"/>
        <s v="何翊菁診所"/>
        <s v="佑心親子診所"/>
        <s v="佑生小兒科診所"/>
        <s v="佑霖診所"/>
        <s v="吳英錦小兒科診所"/>
        <s v="吳家淦耳鼻喉科診所"/>
        <s v="吳瑞瓊小兒科診所"/>
        <s v="吳鎮宇親子耳鼻喉科診所"/>
        <s v="呂清標診所"/>
        <s v="宋俊宏婦幼醫院"/>
        <s v="宏彥親子耳鼻喉科診所"/>
        <s v="李柏鋒診所"/>
        <s v="李淵順小兒科診所"/>
        <s v="沙爾德聖保祿修女會醫療財團法人聖保祿醫院"/>
        <s v="育勝診所"/>
        <s v="良祐診所"/>
        <s v="亞聯親子診所"/>
        <s v="佳音小兒科診所"/>
        <s v="周龍生婦產科診所"/>
        <s v="尚群診所"/>
        <s v="延平診所"/>
        <s v="忠孝診所"/>
        <s v="怡仁綜合醫院"/>
        <s v="怡家診所"/>
        <s v="明欣診所"/>
        <s v="明濟診所"/>
        <s v="昇陽小兒科診所"/>
        <s v="昇暉診所"/>
        <s v="東新診所"/>
        <s v="林國揆小兒科診所"/>
        <s v="河助璽恒診所"/>
        <s v="秉坤婦幼醫院"/>
        <s v="長庚醫療財團法人林口長庚紀念醫院"/>
        <s v="長春診所"/>
        <s v="南崁診所"/>
        <s v="奕恩小兒科診所"/>
        <s v="姜博文診所"/>
        <s v="昭全診所"/>
        <s v="柯福順耳鼻喉科診所"/>
        <s v="美劭診所"/>
        <s v="胡順志診所"/>
        <s v="胡錕杰診所"/>
        <s v="孫德金小兒科診所"/>
        <s v="徐耳鼻喉科診所"/>
        <s v="振興診所"/>
        <s v="桃庚聯合診所"/>
        <s v="桃園市八德區衛生所"/>
        <s v="桃園市大園區衛生所"/>
        <s v="桃園市大溪區衛生所"/>
        <s v="桃園市中壢區衛生所"/>
        <s v="桃園市平鎮區衛生所"/>
        <s v="桃園市桃園區衛生所"/>
        <s v="桃園市復興區衛生所"/>
        <s v="桃園市新屋區衛生所"/>
        <s v="桃園市楊梅區衛生所"/>
        <s v="桃園市龍潭區衛生所"/>
        <s v="桃園市龜山區衛生所"/>
        <s v="桃園市蘆竹區衛生所"/>
        <s v="桃園市觀音區衛生所"/>
        <s v="桃園秉坤婦幼醫院"/>
        <s v="桃園馥齡診所"/>
        <s v="泰千診所"/>
        <s v="祐民醫院"/>
        <s v="馬興華耳鼻喉科診所"/>
        <s v="偉勝耳鼻喉科診所"/>
        <s v="健群診所"/>
        <s v="健興診所"/>
        <s v="國軍桃園總醫院附設民眾診療服務處"/>
        <s v="康平診所"/>
        <s v="康庭診所"/>
        <s v="敏盛綜合醫院"/>
        <s v="晨峰診所"/>
        <s v="晨新診所"/>
        <s v="晨暘診所"/>
        <s v="盛軒耳鼻喉科診所"/>
        <s v="許忠信小兒科診所"/>
        <s v="連淑芳小兒科診所"/>
        <s v="陳坤荃小兒科診所"/>
        <s v="陳俊仁親子診所"/>
        <s v="陳秋芬親子診所"/>
        <s v="陸勇亮診所"/>
        <s v="惠生保安婦幼診所"/>
        <s v="揚昇小兒科診所"/>
        <s v="敦仁診所"/>
        <s v="無尾熊診所"/>
        <s v="華揚醫院"/>
        <s v="進華小兒科診所"/>
        <s v="黃志焜診所"/>
        <s v="黃曉生小兒科診所"/>
        <s v="勤業診所"/>
        <s v="慈文診所"/>
        <s v="愛兒親子診所"/>
        <s v="愛鄰親子診所"/>
        <s v="新永和醫院"/>
        <s v="新安診所"/>
        <s v="新國民醫療社團法人新國民醫院"/>
        <s v="楊正全聯合診所"/>
        <s v="楊明小兒科診所"/>
        <s v="萬耳鼻喉科診所"/>
        <s v="聖昌診所"/>
        <s v="聖昕診所"/>
        <s v="聖德診所"/>
        <s v="葉欽池小兒科診所"/>
        <s v="維賢診所"/>
        <s v="臺北榮民總醫院桃園分院"/>
        <s v="廣德診所"/>
        <s v="德信診所"/>
        <s v="德泰診所"/>
        <s v="德祐診所"/>
        <s v="慶成診所"/>
        <s v="樂誠診所"/>
        <s v="衛生福利部桃園醫院"/>
        <s v="衛生福利部桃園醫院新屋分院"/>
        <s v="鄭朝強小兒科診所"/>
        <s v="鄭鈞源診所"/>
        <s v="蕭大章診所"/>
        <s v="蕭益富診所"/>
        <s v="龍和診所"/>
        <s v="龍欣耳鼻喉科診所"/>
        <s v="龍潭敏盛醫院"/>
        <s v="聯心診所"/>
        <s v="聯禾診所"/>
        <s v="聯恩診所"/>
        <s v="聯新國際醫院"/>
        <s v="聯新國際醫院桃園國際機場醫療中心"/>
        <s v="謝秋梅診所"/>
        <s v="鴻林耳鼻喉科診所"/>
        <s v="豐田診所"/>
        <s v="顏福順診所"/>
        <s v="懷寧醫院"/>
        <s v="羅久勝小兒專科診所"/>
        <s v="寶順診所"/>
        <s v="蘇裕哲診所"/>
        <s v="顧小兒科診所"/>
        <m/>
      </sharedItems>
    </cacheField>
    <cacheField name="疫苗名稱" numFmtId="0">
      <sharedItems containsBlank="1"/>
    </cacheField>
    <cacheField name="疫苗批號" numFmtId="0">
      <sharedItems containsBlank="1"/>
    </cacheField>
    <cacheField name="包裝樣式" numFmtId="0">
      <sharedItems containsBlank="1"/>
    </cacheField>
    <cacheField name="有效期限" numFmtId="0">
      <sharedItems containsString="0" containsBlank="1" containsNumber="1" containsInteger="1" minValue="1110525" maxValue="1120110"/>
    </cacheField>
    <cacheField name="上月結存" numFmtId="0">
      <sharedItems containsString="0" containsBlank="1" containsNumber="1" containsInteger="1" minValue="0" maxValue="1000"/>
    </cacheField>
    <cacheField name="撥入" numFmtId="0">
      <sharedItems containsString="0" containsBlank="1" containsNumber="1" containsInteger="1" minValue="0" maxValue="1418"/>
    </cacheField>
    <cacheField name="撥出" numFmtId="0">
      <sharedItems containsString="0" containsBlank="1" containsNumber="1" containsInteger="1" minValue="0" maxValue="1129"/>
    </cacheField>
    <cacheField name="領用" numFmtId="0">
      <sharedItems containsString="0" containsBlank="1" containsNumber="1" containsInteger="1" minValue="0" maxValue="386"/>
    </cacheField>
    <cacheField name="毀損" numFmtId="0">
      <sharedItems containsString="0" containsBlank="1" containsNumber="1" containsInteger="1" minValue="0" maxValue="0"/>
    </cacheField>
    <cacheField name="退貨" numFmtId="0">
      <sharedItems containsString="0" containsBlank="1" containsNumber="1" containsInteger="1" minValue="0" maxValue="0"/>
    </cacheField>
    <cacheField name="本月結存" numFmtId="0">
      <sharedItems containsString="0" containsBlank="1" containsNumber="1" containsInteger="1" minValue="0" maxValue="770" count="60">
        <n v="0"/>
        <n v="9"/>
        <n v="4"/>
        <n v="5"/>
        <n v="20"/>
        <n v="8"/>
        <n v="36"/>
        <n v="28"/>
        <n v="41"/>
        <n v="12"/>
        <n v="2"/>
        <n v="18"/>
        <n v="1"/>
        <n v="10"/>
        <n v="7"/>
        <n v="11"/>
        <n v="204"/>
        <n v="13"/>
        <n v="21"/>
        <n v="114"/>
        <n v="6"/>
        <n v="3"/>
        <n v="14"/>
        <n v="16"/>
        <n v="24"/>
        <n v="17"/>
        <n v="15"/>
        <n v="19"/>
        <n v="122"/>
        <n v="30"/>
        <n v="25"/>
        <n v="140"/>
        <n v="22"/>
        <n v="23"/>
        <n v="240"/>
        <n v="29"/>
        <n v="38"/>
        <n v="49"/>
        <n v="100"/>
        <n v="50"/>
        <n v="457"/>
        <n v="46"/>
        <n v="139"/>
        <n v="61"/>
        <n v="98"/>
        <n v="37"/>
        <n v="770"/>
        <n v="95"/>
        <n v="199"/>
        <n v="52"/>
        <n v="32"/>
        <n v="55"/>
        <n v="80"/>
        <n v="33"/>
        <n v="40"/>
        <n v="82"/>
        <n v="67"/>
        <n v="150"/>
        <n v="3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5">
  <r>
    <x v="0"/>
    <n v="1"/>
    <x v="0"/>
    <s v="CoV_bModerna_BA1"/>
    <s v="036E22A_1111108-CDC"/>
    <s v="Vial"/>
    <n v="1111108"/>
    <n v="3"/>
    <n v="0"/>
    <n v="0"/>
    <n v="3"/>
    <n v="0"/>
    <n v="0"/>
    <x v="0"/>
  </r>
  <r>
    <x v="0"/>
    <n v="2"/>
    <x v="1"/>
    <s v="CoV_bModerna_BA1"/>
    <s v="018B22A_1111122-CDC"/>
    <s v="Vial"/>
    <n v="1111122"/>
    <n v="0"/>
    <n v="10"/>
    <n v="0"/>
    <n v="1"/>
    <n v="0"/>
    <n v="0"/>
    <x v="1"/>
  </r>
  <r>
    <x v="1"/>
    <n v="3"/>
    <x v="2"/>
    <s v="CoV_BioNTech"/>
    <s v="FW5101_1111220-CDC"/>
    <s v="Vial"/>
    <n v="1111220"/>
    <n v="4"/>
    <n v="0"/>
    <n v="0"/>
    <n v="0"/>
    <n v="0"/>
    <n v="0"/>
    <x v="2"/>
  </r>
  <r>
    <x v="2"/>
    <n v="4"/>
    <x v="2"/>
    <s v="CoV_Novavax"/>
    <s v="4302MF017-CDC"/>
    <s v="Vial"/>
    <n v="1111231"/>
    <n v="8"/>
    <n v="0"/>
    <n v="0"/>
    <n v="4"/>
    <n v="0"/>
    <n v="0"/>
    <x v="2"/>
  </r>
  <r>
    <x v="1"/>
    <n v="5"/>
    <x v="2"/>
    <s v="CoV_BioNTech"/>
    <s v="FW5101_1111114-CDC"/>
    <s v="Vial"/>
    <n v="1111114"/>
    <n v="2"/>
    <n v="0"/>
    <n v="1"/>
    <n v="1"/>
    <n v="0"/>
    <n v="0"/>
    <x v="0"/>
  </r>
  <r>
    <x v="1"/>
    <n v="6"/>
    <x v="2"/>
    <s v="CoV_BioNTech"/>
    <s v="FW5101_1111107-CDC"/>
    <s v="Vial"/>
    <n v="1111107"/>
    <n v="2"/>
    <n v="0"/>
    <n v="0"/>
    <n v="2"/>
    <n v="0"/>
    <n v="0"/>
    <x v="0"/>
  </r>
  <r>
    <x v="2"/>
    <n v="7"/>
    <x v="3"/>
    <s v="CoV_Novavax"/>
    <s v="4302MF017-CDC"/>
    <s v="Vial"/>
    <n v="1111231"/>
    <n v="5"/>
    <n v="0"/>
    <n v="0"/>
    <n v="5"/>
    <n v="0"/>
    <n v="0"/>
    <x v="0"/>
  </r>
  <r>
    <x v="0"/>
    <n v="8"/>
    <x v="3"/>
    <s v="CoV_bModerna_BA1"/>
    <s v="018B22A_1111122-CDC"/>
    <s v="Vial"/>
    <n v="1111122"/>
    <n v="0"/>
    <n v="5"/>
    <n v="0"/>
    <n v="0"/>
    <n v="0"/>
    <n v="0"/>
    <x v="3"/>
  </r>
  <r>
    <x v="0"/>
    <n v="9"/>
    <x v="3"/>
    <s v="CoV_bModerna_BA1"/>
    <s v="035E22A_1111026-CDC"/>
    <s v="Vial"/>
    <n v="1111026"/>
    <n v="2"/>
    <n v="0"/>
    <n v="0"/>
    <n v="2"/>
    <n v="0"/>
    <n v="0"/>
    <x v="0"/>
  </r>
  <r>
    <x v="0"/>
    <n v="10"/>
    <x v="3"/>
    <s v="CoV_bModerna_BA1"/>
    <s v="036E22A_1111108-CDC"/>
    <s v="Vial"/>
    <n v="1111108"/>
    <n v="5"/>
    <n v="0"/>
    <n v="0"/>
    <n v="5"/>
    <n v="0"/>
    <n v="0"/>
    <x v="0"/>
  </r>
  <r>
    <x v="3"/>
    <n v="11"/>
    <x v="4"/>
    <s v="CoV_Moderna"/>
    <s v="2100706_1111205-CDC"/>
    <s v="Vial"/>
    <n v="1111205"/>
    <n v="0"/>
    <n v="2"/>
    <n v="0"/>
    <n v="2"/>
    <n v="0"/>
    <n v="0"/>
    <x v="0"/>
  </r>
  <r>
    <x v="0"/>
    <n v="12"/>
    <x v="5"/>
    <s v="CoV_bModerna_BA1"/>
    <s v="018B22A_1111122-CDC"/>
    <s v="Vial"/>
    <n v="1111122"/>
    <n v="0"/>
    <n v="315"/>
    <n v="231"/>
    <n v="75"/>
    <n v="0"/>
    <n v="0"/>
    <x v="1"/>
  </r>
  <r>
    <x v="4"/>
    <n v="13"/>
    <x v="5"/>
    <s v="CoV_Medigen"/>
    <s v="SP2130-CDC"/>
    <s v="Syringe"/>
    <n v="1111109"/>
    <n v="4"/>
    <n v="0"/>
    <n v="1"/>
    <n v="3"/>
    <n v="0"/>
    <n v="0"/>
    <x v="0"/>
  </r>
  <r>
    <x v="1"/>
    <n v="14"/>
    <x v="5"/>
    <s v="CoV_BioNTech"/>
    <s v="FW5101_1111128-CDC"/>
    <s v="Vial"/>
    <n v="1111128"/>
    <n v="22"/>
    <n v="0"/>
    <n v="0"/>
    <n v="2"/>
    <n v="0"/>
    <n v="0"/>
    <x v="4"/>
  </r>
  <r>
    <x v="3"/>
    <n v="15"/>
    <x v="5"/>
    <s v="CoV_Moderna"/>
    <s v="2100706_1111108-CDC"/>
    <s v="Vial"/>
    <n v="1111108"/>
    <n v="4"/>
    <n v="0"/>
    <n v="0"/>
    <n v="4"/>
    <n v="0"/>
    <n v="0"/>
    <x v="0"/>
  </r>
  <r>
    <x v="1"/>
    <n v="16"/>
    <x v="5"/>
    <s v="CoV_BioNTech"/>
    <s v="FW5101_1111114-CDC"/>
    <s v="Vial"/>
    <n v="1111114"/>
    <n v="4"/>
    <n v="0"/>
    <n v="0"/>
    <n v="4"/>
    <n v="0"/>
    <n v="0"/>
    <x v="0"/>
  </r>
  <r>
    <x v="5"/>
    <n v="17"/>
    <x v="5"/>
    <s v="CoV_BioNTech"/>
    <s v="2C097A_1111208-CDC"/>
    <s v="Vial"/>
    <n v="1111208"/>
    <n v="0"/>
    <n v="10"/>
    <n v="0"/>
    <n v="2"/>
    <n v="0"/>
    <n v="0"/>
    <x v="5"/>
  </r>
  <r>
    <x v="6"/>
    <n v="18"/>
    <x v="5"/>
    <s v="CoV_Moderna"/>
    <s v="000440A_1111122-CDC"/>
    <s v="Vial"/>
    <n v="1111122"/>
    <n v="0"/>
    <n v="49"/>
    <n v="0"/>
    <n v="13"/>
    <n v="0"/>
    <n v="0"/>
    <x v="6"/>
  </r>
  <r>
    <x v="3"/>
    <n v="19"/>
    <x v="5"/>
    <s v="CoV_Moderna"/>
    <s v="2100706_1111205-CDC"/>
    <s v="Vial"/>
    <n v="1111205"/>
    <n v="0"/>
    <n v="5"/>
    <n v="0"/>
    <n v="0"/>
    <n v="0"/>
    <n v="0"/>
    <x v="3"/>
  </r>
  <r>
    <x v="7"/>
    <n v="20"/>
    <x v="5"/>
    <s v="CoV_BioNTech"/>
    <s v="GE0695_1111220-CDC"/>
    <s v="Vial"/>
    <n v="1111220"/>
    <n v="44"/>
    <n v="0"/>
    <n v="0"/>
    <n v="16"/>
    <n v="0"/>
    <n v="0"/>
    <x v="7"/>
  </r>
  <r>
    <x v="1"/>
    <n v="21"/>
    <x v="5"/>
    <s v="CoV_BioNTech"/>
    <s v="FW5101_1111220-CDC"/>
    <s v="Vial"/>
    <n v="1111220"/>
    <n v="44"/>
    <n v="0"/>
    <n v="0"/>
    <n v="3"/>
    <n v="0"/>
    <n v="0"/>
    <x v="8"/>
  </r>
  <r>
    <x v="6"/>
    <n v="22"/>
    <x v="5"/>
    <s v="CoV_Moderna"/>
    <s v="000440A_1111108-CDC"/>
    <s v="Vial"/>
    <n v="1111108"/>
    <n v="0"/>
    <n v="1"/>
    <n v="0"/>
    <n v="1"/>
    <n v="0"/>
    <n v="0"/>
    <x v="0"/>
  </r>
  <r>
    <x v="0"/>
    <n v="23"/>
    <x v="5"/>
    <s v="CoV_bModerna_BA1"/>
    <s v="018B22A_1111205-CDC"/>
    <s v="Vial"/>
    <n v="1111205"/>
    <n v="0"/>
    <n v="95"/>
    <n v="69"/>
    <n v="26"/>
    <n v="0"/>
    <n v="0"/>
    <x v="0"/>
  </r>
  <r>
    <x v="3"/>
    <n v="24"/>
    <x v="5"/>
    <s v="CoV_Moderna"/>
    <s v="2100706_1111122-CDC"/>
    <s v="Vial"/>
    <n v="1111122"/>
    <n v="0"/>
    <n v="5"/>
    <n v="0"/>
    <n v="1"/>
    <n v="0"/>
    <n v="0"/>
    <x v="2"/>
  </r>
  <r>
    <x v="0"/>
    <n v="25"/>
    <x v="5"/>
    <s v="CoV_bModerna_BA1"/>
    <s v="036E22A_1111108-CDC"/>
    <s v="Vial"/>
    <n v="1111108"/>
    <n v="386"/>
    <n v="0"/>
    <n v="0"/>
    <n v="386"/>
    <n v="0"/>
    <n v="0"/>
    <x v="0"/>
  </r>
  <r>
    <x v="2"/>
    <n v="26"/>
    <x v="5"/>
    <s v="CoV_Novavax"/>
    <s v="4302MF017-CDC"/>
    <s v="Vial"/>
    <n v="1111231"/>
    <n v="0"/>
    <n v="15"/>
    <n v="0"/>
    <n v="3"/>
    <n v="0"/>
    <n v="0"/>
    <x v="9"/>
  </r>
  <r>
    <x v="7"/>
    <n v="27"/>
    <x v="6"/>
    <s v="CoV_BioNTech"/>
    <s v="GE0695_1120110-CDC"/>
    <s v="Vial"/>
    <n v="1120110"/>
    <n v="0"/>
    <n v="2"/>
    <n v="0"/>
    <n v="0"/>
    <n v="0"/>
    <n v="0"/>
    <x v="10"/>
  </r>
  <r>
    <x v="0"/>
    <n v="28"/>
    <x v="6"/>
    <s v="CoV_bModerna_BA1"/>
    <s v="018B22A_1111122-CDC"/>
    <s v="Vial"/>
    <n v="1111122"/>
    <n v="79"/>
    <n v="9"/>
    <n v="0"/>
    <n v="70"/>
    <n v="0"/>
    <n v="0"/>
    <x v="11"/>
  </r>
  <r>
    <x v="6"/>
    <n v="29"/>
    <x v="6"/>
    <s v="CoV_Moderna"/>
    <s v="000440A_1111108-CDC"/>
    <s v="Vial"/>
    <n v="1111108"/>
    <n v="7"/>
    <n v="0"/>
    <n v="0"/>
    <n v="7"/>
    <n v="0"/>
    <n v="0"/>
    <x v="0"/>
  </r>
  <r>
    <x v="5"/>
    <n v="30"/>
    <x v="6"/>
    <s v="CoV_BioNTech"/>
    <s v="2C097A_1111208-CDC"/>
    <s v="Vial"/>
    <n v="1111208"/>
    <n v="0"/>
    <n v="2"/>
    <n v="0"/>
    <n v="2"/>
    <n v="0"/>
    <n v="0"/>
    <x v="0"/>
  </r>
  <r>
    <x v="6"/>
    <n v="31"/>
    <x v="6"/>
    <s v="CoV_Moderna"/>
    <s v="000440A_1111122-CDC"/>
    <s v="Vial"/>
    <n v="1111122"/>
    <n v="0"/>
    <n v="5"/>
    <n v="0"/>
    <n v="1"/>
    <n v="0"/>
    <n v="0"/>
    <x v="2"/>
  </r>
  <r>
    <x v="7"/>
    <n v="32"/>
    <x v="6"/>
    <s v="CoV_BioNTech"/>
    <s v="GE0695_1111128-CDC"/>
    <s v="Vial"/>
    <n v="1111128"/>
    <n v="5"/>
    <n v="0"/>
    <n v="0"/>
    <n v="3"/>
    <n v="0"/>
    <n v="0"/>
    <x v="10"/>
  </r>
  <r>
    <x v="2"/>
    <n v="33"/>
    <x v="6"/>
    <s v="CoV_Novavax"/>
    <s v="4302MF017-CDC"/>
    <s v="Vial"/>
    <n v="1111231"/>
    <n v="7"/>
    <n v="0"/>
    <n v="0"/>
    <n v="6"/>
    <n v="0"/>
    <n v="0"/>
    <x v="12"/>
  </r>
  <r>
    <x v="7"/>
    <n v="34"/>
    <x v="6"/>
    <s v="CoV_BioNTech"/>
    <s v="GE0695_1111220-CDC"/>
    <s v="Vial"/>
    <n v="1111220"/>
    <n v="10"/>
    <n v="0"/>
    <n v="0"/>
    <n v="0"/>
    <n v="0"/>
    <n v="0"/>
    <x v="13"/>
  </r>
  <r>
    <x v="7"/>
    <n v="35"/>
    <x v="6"/>
    <s v="CoV_BioNTech"/>
    <s v="GE0695_1111114-CDC"/>
    <s v="Vial"/>
    <n v="1111114"/>
    <n v="6"/>
    <n v="0"/>
    <n v="0"/>
    <n v="6"/>
    <n v="0"/>
    <n v="0"/>
    <x v="0"/>
  </r>
  <r>
    <x v="3"/>
    <n v="36"/>
    <x v="6"/>
    <s v="CoV_Moderna"/>
    <s v="2100706_1111205-CDC"/>
    <s v="Vial"/>
    <n v="1111205"/>
    <n v="0"/>
    <n v="2"/>
    <n v="0"/>
    <n v="1"/>
    <n v="0"/>
    <n v="0"/>
    <x v="12"/>
  </r>
  <r>
    <x v="1"/>
    <n v="37"/>
    <x v="6"/>
    <s v="CoV_BioNTech"/>
    <s v="FW5101_1111128-CDC"/>
    <s v="Vial"/>
    <n v="1111128"/>
    <n v="9"/>
    <n v="2"/>
    <n v="0"/>
    <n v="7"/>
    <n v="0"/>
    <n v="0"/>
    <x v="2"/>
  </r>
  <r>
    <x v="3"/>
    <n v="38"/>
    <x v="6"/>
    <s v="CoV_Moderna"/>
    <s v="2100706_1111122-CDC"/>
    <s v="Vial"/>
    <n v="1111122"/>
    <n v="2"/>
    <n v="0"/>
    <n v="0"/>
    <n v="2"/>
    <n v="0"/>
    <n v="0"/>
    <x v="0"/>
  </r>
  <r>
    <x v="7"/>
    <n v="39"/>
    <x v="7"/>
    <s v="CoV_BioNTech"/>
    <s v="GE0695_1111220-CDC"/>
    <s v="Vial"/>
    <n v="1111220"/>
    <n v="26"/>
    <n v="0"/>
    <n v="11"/>
    <n v="6"/>
    <n v="0"/>
    <n v="0"/>
    <x v="1"/>
  </r>
  <r>
    <x v="0"/>
    <n v="40"/>
    <x v="7"/>
    <s v="CoV_bModerna_BA1"/>
    <s v="036E22A_1111108-CDC"/>
    <s v="Vial"/>
    <n v="1111108"/>
    <n v="0"/>
    <n v="99"/>
    <n v="0"/>
    <n v="99"/>
    <n v="0"/>
    <n v="0"/>
    <x v="0"/>
  </r>
  <r>
    <x v="1"/>
    <n v="41"/>
    <x v="7"/>
    <s v="CoV_BioNTech"/>
    <s v="FW5101_1111220-CDC"/>
    <s v="Vial"/>
    <n v="1111220"/>
    <n v="7"/>
    <n v="0"/>
    <n v="0"/>
    <n v="0"/>
    <n v="0"/>
    <n v="0"/>
    <x v="14"/>
  </r>
  <r>
    <x v="0"/>
    <n v="42"/>
    <x v="7"/>
    <s v="CoV_bModerna_BA1"/>
    <s v="036E22A_1111031-CDC"/>
    <s v="Vial"/>
    <n v="1111031"/>
    <n v="882"/>
    <n v="0"/>
    <n v="882"/>
    <n v="0"/>
    <n v="0"/>
    <n v="0"/>
    <x v="0"/>
  </r>
  <r>
    <x v="1"/>
    <n v="43"/>
    <x v="7"/>
    <s v="CoV_BioNTech"/>
    <s v="FW5101_1111128-CDC"/>
    <s v="Vial"/>
    <n v="1111128"/>
    <n v="34"/>
    <n v="0"/>
    <n v="26"/>
    <n v="6"/>
    <n v="0"/>
    <n v="0"/>
    <x v="10"/>
  </r>
  <r>
    <x v="6"/>
    <n v="44"/>
    <x v="7"/>
    <s v="CoV_Moderna"/>
    <s v="000440A_1111122-CDC"/>
    <s v="Vial"/>
    <n v="1111122"/>
    <n v="0"/>
    <n v="20"/>
    <n v="0"/>
    <n v="9"/>
    <n v="0"/>
    <n v="0"/>
    <x v="15"/>
  </r>
  <r>
    <x v="3"/>
    <n v="45"/>
    <x v="7"/>
    <s v="CoV_Moderna"/>
    <s v="2100706_1111205-CDC"/>
    <s v="Vial"/>
    <n v="1111205"/>
    <n v="0"/>
    <n v="5"/>
    <n v="0"/>
    <n v="0"/>
    <n v="0"/>
    <n v="0"/>
    <x v="3"/>
  </r>
  <r>
    <x v="0"/>
    <n v="46"/>
    <x v="7"/>
    <s v="CoV_bModerna_BA1"/>
    <s v="018B22A_1111122-CDC"/>
    <s v="Vial"/>
    <n v="1111122"/>
    <n v="0"/>
    <n v="290"/>
    <n v="0"/>
    <n v="86"/>
    <n v="0"/>
    <n v="0"/>
    <x v="16"/>
  </r>
  <r>
    <x v="0"/>
    <n v="47"/>
    <x v="8"/>
    <s v="CoV_bModerna_BA1"/>
    <s v="018B22A_1111122-CDC"/>
    <s v="Vial"/>
    <n v="1111122"/>
    <n v="20"/>
    <n v="0"/>
    <n v="0"/>
    <n v="7"/>
    <n v="0"/>
    <n v="0"/>
    <x v="17"/>
  </r>
  <r>
    <x v="2"/>
    <n v="48"/>
    <x v="8"/>
    <s v="CoV_Novavax"/>
    <s v="4302MF017-CDC"/>
    <s v="Vial"/>
    <n v="1111231"/>
    <n v="1"/>
    <n v="0"/>
    <n v="0"/>
    <n v="1"/>
    <n v="0"/>
    <n v="0"/>
    <x v="0"/>
  </r>
  <r>
    <x v="0"/>
    <n v="49"/>
    <x v="8"/>
    <s v="CoV_bModerna_BA1"/>
    <s v="036E22A_1111108-CDC"/>
    <s v="Vial"/>
    <n v="1111108"/>
    <n v="3"/>
    <n v="0"/>
    <n v="0"/>
    <n v="3"/>
    <n v="0"/>
    <n v="0"/>
    <x v="0"/>
  </r>
  <r>
    <x v="1"/>
    <n v="50"/>
    <x v="8"/>
    <s v="CoV_BioNTech"/>
    <s v="FW5101_1111114-CDC"/>
    <s v="Vial"/>
    <n v="1111114"/>
    <n v="3"/>
    <n v="0"/>
    <n v="0"/>
    <n v="3"/>
    <n v="0"/>
    <n v="0"/>
    <x v="0"/>
  </r>
  <r>
    <x v="1"/>
    <n v="51"/>
    <x v="9"/>
    <s v="CoV_BioNTech"/>
    <s v="FW5101_1111128-CDC"/>
    <s v="Vial"/>
    <n v="1111128"/>
    <n v="22"/>
    <n v="0"/>
    <n v="0"/>
    <n v="1"/>
    <n v="0"/>
    <n v="0"/>
    <x v="18"/>
  </r>
  <r>
    <x v="0"/>
    <n v="52"/>
    <x v="9"/>
    <s v="CoV_bModerna_BA1"/>
    <s v="018B22A_1111205-CDC"/>
    <s v="Vial"/>
    <n v="1111205"/>
    <n v="0"/>
    <n v="10"/>
    <n v="0"/>
    <n v="0"/>
    <n v="0"/>
    <n v="0"/>
    <x v="13"/>
  </r>
  <r>
    <x v="7"/>
    <n v="53"/>
    <x v="9"/>
    <s v="CoV_BioNTech"/>
    <s v="GE0695_1111114-CDC"/>
    <s v="Vial"/>
    <n v="1111114"/>
    <n v="10"/>
    <n v="5"/>
    <n v="0"/>
    <n v="7"/>
    <n v="0"/>
    <n v="0"/>
    <x v="5"/>
  </r>
  <r>
    <x v="0"/>
    <n v="54"/>
    <x v="9"/>
    <s v="CoV_bModerna_BA1"/>
    <s v="018B22A_1111122-CDC"/>
    <s v="Vial"/>
    <n v="1111122"/>
    <n v="50"/>
    <n v="221"/>
    <n v="1"/>
    <n v="156"/>
    <n v="0"/>
    <n v="0"/>
    <x v="19"/>
  </r>
  <r>
    <x v="1"/>
    <n v="55"/>
    <x v="9"/>
    <s v="CoV_BioNTech"/>
    <s v="FW5101_1111114-CDC"/>
    <s v="Vial"/>
    <n v="1111114"/>
    <n v="3"/>
    <n v="0"/>
    <n v="0"/>
    <n v="3"/>
    <n v="0"/>
    <n v="0"/>
    <x v="0"/>
  </r>
  <r>
    <x v="3"/>
    <n v="56"/>
    <x v="9"/>
    <s v="CoV_Moderna"/>
    <s v="2100706_1111122-CDC"/>
    <s v="Vial"/>
    <n v="1111122"/>
    <n v="0"/>
    <n v="1"/>
    <n v="1"/>
    <n v="0"/>
    <n v="0"/>
    <n v="0"/>
    <x v="0"/>
  </r>
  <r>
    <x v="6"/>
    <n v="57"/>
    <x v="9"/>
    <s v="CoV_Moderna"/>
    <s v="000440A_1111122-CDC"/>
    <s v="Vial"/>
    <n v="1111122"/>
    <n v="0"/>
    <n v="13"/>
    <n v="11"/>
    <n v="2"/>
    <n v="0"/>
    <n v="0"/>
    <x v="0"/>
  </r>
  <r>
    <x v="6"/>
    <n v="58"/>
    <x v="9"/>
    <s v="CoV_Moderna"/>
    <s v="000440A_1111108-CDC"/>
    <s v="Vial"/>
    <n v="1111108"/>
    <n v="0"/>
    <n v="6"/>
    <n v="0"/>
    <n v="6"/>
    <n v="0"/>
    <n v="0"/>
    <x v="0"/>
  </r>
  <r>
    <x v="1"/>
    <n v="59"/>
    <x v="10"/>
    <s v="CoV_BioNTech"/>
    <s v="FW5101_1111220-CDC"/>
    <s v="Vial"/>
    <n v="1111220"/>
    <n v="6"/>
    <n v="0"/>
    <n v="0"/>
    <n v="0"/>
    <n v="0"/>
    <n v="0"/>
    <x v="20"/>
  </r>
  <r>
    <x v="1"/>
    <n v="60"/>
    <x v="10"/>
    <s v="CoV_BioNTech"/>
    <s v="FW5101_1111128-CDC"/>
    <s v="Vial"/>
    <n v="1111128"/>
    <n v="15"/>
    <n v="0"/>
    <n v="10"/>
    <n v="5"/>
    <n v="0"/>
    <n v="0"/>
    <x v="0"/>
  </r>
  <r>
    <x v="6"/>
    <n v="61"/>
    <x v="10"/>
    <s v="CoV_Moderna"/>
    <s v="000440A_1111108-CDC"/>
    <s v="Vial"/>
    <n v="1111108"/>
    <n v="0"/>
    <n v="4"/>
    <n v="0"/>
    <n v="4"/>
    <n v="0"/>
    <n v="0"/>
    <x v="0"/>
  </r>
  <r>
    <x v="0"/>
    <n v="62"/>
    <x v="10"/>
    <s v="CoV_bModerna_BA1"/>
    <s v="018B22A_1111122-CDC"/>
    <s v="Vial"/>
    <n v="1111122"/>
    <n v="0"/>
    <n v="260"/>
    <n v="190"/>
    <n v="64"/>
    <n v="0"/>
    <n v="0"/>
    <x v="20"/>
  </r>
  <r>
    <x v="2"/>
    <n v="63"/>
    <x v="10"/>
    <s v="CoV_Novavax"/>
    <s v="4302MF017-CDC"/>
    <s v="Vial"/>
    <n v="1111231"/>
    <n v="1"/>
    <n v="0"/>
    <n v="0"/>
    <n v="0"/>
    <n v="0"/>
    <n v="0"/>
    <x v="12"/>
  </r>
  <r>
    <x v="0"/>
    <n v="64"/>
    <x v="10"/>
    <s v="CoV_bModerna_BA1"/>
    <s v="036E22A_1111108-CDC"/>
    <s v="Vial"/>
    <n v="1111108"/>
    <n v="228"/>
    <n v="0"/>
    <n v="0"/>
    <n v="228"/>
    <n v="0"/>
    <n v="0"/>
    <x v="0"/>
  </r>
  <r>
    <x v="7"/>
    <n v="65"/>
    <x v="10"/>
    <s v="CoV_BioNTech"/>
    <s v="GE0695_1111220-CDC"/>
    <s v="Vial"/>
    <n v="1111220"/>
    <n v="14"/>
    <n v="0"/>
    <n v="0"/>
    <n v="4"/>
    <n v="0"/>
    <n v="0"/>
    <x v="13"/>
  </r>
  <r>
    <x v="7"/>
    <n v="66"/>
    <x v="10"/>
    <s v="CoV_BioNTech"/>
    <s v="GE0695_1111128-CDC"/>
    <s v="Vial"/>
    <n v="1111128"/>
    <n v="2"/>
    <n v="0"/>
    <n v="0"/>
    <n v="2"/>
    <n v="0"/>
    <n v="0"/>
    <x v="0"/>
  </r>
  <r>
    <x v="6"/>
    <n v="67"/>
    <x v="10"/>
    <s v="CoV_Moderna"/>
    <s v="000440A_1111122-CDC"/>
    <s v="Vial"/>
    <n v="1111122"/>
    <n v="0"/>
    <n v="15"/>
    <n v="14"/>
    <n v="1"/>
    <n v="0"/>
    <n v="0"/>
    <x v="0"/>
  </r>
  <r>
    <x v="0"/>
    <n v="68"/>
    <x v="11"/>
    <s v="CoV_bModerna_BA1"/>
    <s v="018B22A_1111122-CDC"/>
    <s v="Vial"/>
    <n v="1111122"/>
    <n v="6"/>
    <n v="2"/>
    <n v="0"/>
    <n v="6"/>
    <n v="0"/>
    <n v="0"/>
    <x v="10"/>
  </r>
  <r>
    <x v="0"/>
    <n v="69"/>
    <x v="12"/>
    <s v="CoV_bModerna_BA1"/>
    <s v="018B22A_1111122-CDC"/>
    <s v="Vial"/>
    <n v="1111122"/>
    <n v="6"/>
    <n v="0"/>
    <n v="0"/>
    <n v="6"/>
    <n v="0"/>
    <n v="0"/>
    <x v="0"/>
  </r>
  <r>
    <x v="3"/>
    <n v="70"/>
    <x v="12"/>
    <s v="CoV_Moderna"/>
    <s v="2100706_1111122-CDC"/>
    <s v="Vial"/>
    <n v="1111122"/>
    <n v="5"/>
    <n v="0"/>
    <n v="0"/>
    <n v="4"/>
    <n v="0"/>
    <n v="0"/>
    <x v="12"/>
  </r>
  <r>
    <x v="2"/>
    <n v="71"/>
    <x v="12"/>
    <s v="CoV_Novavax"/>
    <s v="4302MF017-CDC"/>
    <s v="Vial"/>
    <n v="1111231"/>
    <n v="2"/>
    <n v="0"/>
    <n v="0"/>
    <n v="1"/>
    <n v="0"/>
    <n v="0"/>
    <x v="12"/>
  </r>
  <r>
    <x v="6"/>
    <n v="72"/>
    <x v="13"/>
    <s v="CoV_Moderna"/>
    <s v="000440A_1111122-CDC"/>
    <s v="Vial"/>
    <n v="1111122"/>
    <n v="0"/>
    <n v="1"/>
    <n v="0"/>
    <n v="0"/>
    <n v="0"/>
    <n v="0"/>
    <x v="12"/>
  </r>
  <r>
    <x v="1"/>
    <n v="73"/>
    <x v="13"/>
    <s v="CoV_BioNTech"/>
    <s v="FW5101_1111128-CDC"/>
    <s v="Vial"/>
    <n v="1111128"/>
    <n v="2"/>
    <n v="0"/>
    <n v="0"/>
    <n v="2"/>
    <n v="0"/>
    <n v="0"/>
    <x v="0"/>
  </r>
  <r>
    <x v="3"/>
    <n v="74"/>
    <x v="13"/>
    <s v="CoV_Moderna"/>
    <s v="2100706_1111205-CDC"/>
    <s v="Vial"/>
    <n v="1111205"/>
    <n v="0"/>
    <n v="2"/>
    <n v="0"/>
    <n v="0"/>
    <n v="0"/>
    <n v="0"/>
    <x v="10"/>
  </r>
  <r>
    <x v="7"/>
    <n v="75"/>
    <x v="13"/>
    <s v="CoV_BioNTech"/>
    <s v="GE0695_1111220-CDC"/>
    <s v="Vial"/>
    <n v="1111220"/>
    <n v="0"/>
    <n v="2"/>
    <n v="0"/>
    <n v="0"/>
    <n v="0"/>
    <n v="0"/>
    <x v="10"/>
  </r>
  <r>
    <x v="0"/>
    <n v="76"/>
    <x v="13"/>
    <s v="CoV_bModerna_BA1"/>
    <s v="018B22A_1111122-CDC"/>
    <s v="Vial"/>
    <n v="1111122"/>
    <n v="11"/>
    <n v="0"/>
    <n v="0"/>
    <n v="11"/>
    <n v="0"/>
    <n v="0"/>
    <x v="0"/>
  </r>
  <r>
    <x v="6"/>
    <n v="77"/>
    <x v="13"/>
    <s v="CoV_Moderna"/>
    <s v="000440A_1111108-CDC"/>
    <s v="Vial"/>
    <n v="1111108"/>
    <n v="1"/>
    <n v="0"/>
    <n v="0"/>
    <n v="1"/>
    <n v="0"/>
    <n v="0"/>
    <x v="0"/>
  </r>
  <r>
    <x v="1"/>
    <n v="78"/>
    <x v="14"/>
    <s v="CoV_BioNTech"/>
    <s v="FW5101_1111128-CDC"/>
    <s v="Vial"/>
    <n v="1111128"/>
    <n v="2"/>
    <n v="2"/>
    <n v="0"/>
    <n v="1"/>
    <n v="0"/>
    <n v="0"/>
    <x v="21"/>
  </r>
  <r>
    <x v="6"/>
    <n v="79"/>
    <x v="14"/>
    <s v="CoV_Moderna"/>
    <s v="000440A_1111205-CDC"/>
    <s v="Vial"/>
    <n v="1111205"/>
    <n v="0"/>
    <n v="3"/>
    <n v="0"/>
    <n v="0"/>
    <n v="0"/>
    <n v="0"/>
    <x v="21"/>
  </r>
  <r>
    <x v="7"/>
    <n v="80"/>
    <x v="14"/>
    <s v="CoV_BioNTech"/>
    <s v="GE0695_1111220-CDC"/>
    <s v="Vial"/>
    <n v="1111220"/>
    <n v="0"/>
    <n v="5"/>
    <n v="0"/>
    <n v="0"/>
    <n v="0"/>
    <n v="0"/>
    <x v="3"/>
  </r>
  <r>
    <x v="6"/>
    <n v="81"/>
    <x v="14"/>
    <s v="CoV_Moderna"/>
    <s v="000440A_1111108-CDC"/>
    <s v="Vial"/>
    <n v="1111108"/>
    <n v="1"/>
    <n v="0"/>
    <n v="0"/>
    <n v="1"/>
    <n v="0"/>
    <n v="0"/>
    <x v="0"/>
  </r>
  <r>
    <x v="7"/>
    <n v="82"/>
    <x v="14"/>
    <s v="CoV_BioNTech"/>
    <s v="GE0695_1111114-CDC"/>
    <s v="Vial"/>
    <n v="1111114"/>
    <n v="3"/>
    <n v="0"/>
    <n v="0"/>
    <n v="3"/>
    <n v="0"/>
    <n v="0"/>
    <x v="0"/>
  </r>
  <r>
    <x v="0"/>
    <n v="83"/>
    <x v="14"/>
    <s v="CoV_bModerna_BA1"/>
    <s v="018B22A_1111122-CDC"/>
    <s v="Vial"/>
    <n v="1111122"/>
    <n v="50"/>
    <n v="20"/>
    <n v="0"/>
    <n v="50"/>
    <n v="0"/>
    <n v="0"/>
    <x v="4"/>
  </r>
  <r>
    <x v="6"/>
    <n v="84"/>
    <x v="14"/>
    <s v="CoV_Moderna"/>
    <s v="000440A_1111122-CDC"/>
    <s v="Vial"/>
    <n v="1111122"/>
    <n v="1"/>
    <n v="0"/>
    <n v="0"/>
    <n v="0"/>
    <n v="0"/>
    <n v="0"/>
    <x v="12"/>
  </r>
  <r>
    <x v="5"/>
    <n v="85"/>
    <x v="15"/>
    <s v="CoV_BioNTech"/>
    <s v="2C097A_1111208-CDC"/>
    <s v="Vial"/>
    <n v="1111208"/>
    <n v="0"/>
    <n v="14"/>
    <n v="0"/>
    <n v="0"/>
    <n v="0"/>
    <n v="0"/>
    <x v="22"/>
  </r>
  <r>
    <x v="1"/>
    <n v="86"/>
    <x v="15"/>
    <s v="CoV_BioNTech"/>
    <s v="FW5101_1111220-CDC"/>
    <s v="Vial"/>
    <n v="1111220"/>
    <n v="10"/>
    <n v="0"/>
    <n v="0"/>
    <n v="1"/>
    <n v="0"/>
    <n v="0"/>
    <x v="1"/>
  </r>
  <r>
    <x v="5"/>
    <n v="87"/>
    <x v="15"/>
    <s v="CoV_BioNTech"/>
    <s v="2C097A_1111116-CDC"/>
    <s v="Vial"/>
    <n v="1111116"/>
    <n v="18"/>
    <n v="0"/>
    <n v="6"/>
    <n v="10"/>
    <n v="0"/>
    <n v="0"/>
    <x v="10"/>
  </r>
  <r>
    <x v="0"/>
    <n v="88"/>
    <x v="15"/>
    <s v="CoV_bModerna_BA1"/>
    <s v="018B22A_1111122-CDC"/>
    <s v="Vial"/>
    <n v="1111122"/>
    <n v="45"/>
    <n v="0"/>
    <n v="10"/>
    <n v="19"/>
    <n v="0"/>
    <n v="0"/>
    <x v="23"/>
  </r>
  <r>
    <x v="7"/>
    <n v="89"/>
    <x v="15"/>
    <s v="CoV_BioNTech"/>
    <s v="GE0695_1111220-CDC"/>
    <s v="Vial"/>
    <n v="1111220"/>
    <n v="2"/>
    <n v="0"/>
    <n v="0"/>
    <n v="1"/>
    <n v="0"/>
    <n v="0"/>
    <x v="12"/>
  </r>
  <r>
    <x v="1"/>
    <n v="90"/>
    <x v="15"/>
    <s v="CoV_BioNTech"/>
    <s v="FW5101_1111114-CDC"/>
    <s v="Vial"/>
    <n v="1111114"/>
    <n v="2"/>
    <n v="0"/>
    <n v="0"/>
    <n v="2"/>
    <n v="0"/>
    <n v="0"/>
    <x v="0"/>
  </r>
  <r>
    <x v="2"/>
    <n v="91"/>
    <x v="15"/>
    <s v="CoV_Novavax"/>
    <s v="4302MF017-CDC"/>
    <s v="Vial"/>
    <n v="1111231"/>
    <n v="10"/>
    <n v="0"/>
    <n v="0"/>
    <n v="0"/>
    <n v="0"/>
    <n v="0"/>
    <x v="13"/>
  </r>
  <r>
    <x v="7"/>
    <n v="92"/>
    <x v="16"/>
    <s v="CoV_BioNTech"/>
    <s v="GE0695_1111114-CDC"/>
    <s v="Vial"/>
    <n v="1111114"/>
    <n v="3"/>
    <n v="0"/>
    <n v="0"/>
    <n v="3"/>
    <n v="0"/>
    <n v="0"/>
    <x v="0"/>
  </r>
  <r>
    <x v="0"/>
    <n v="93"/>
    <x v="16"/>
    <s v="CoV_bModerna_BA1"/>
    <s v="018B22A_1111122-CDC"/>
    <s v="Vial"/>
    <n v="1111122"/>
    <n v="40"/>
    <n v="0"/>
    <n v="0"/>
    <n v="32"/>
    <n v="0"/>
    <n v="0"/>
    <x v="5"/>
  </r>
  <r>
    <x v="7"/>
    <n v="94"/>
    <x v="16"/>
    <s v="CoV_BioNTech"/>
    <s v="GE0695_1111220-CDC"/>
    <s v="Vial"/>
    <n v="1111220"/>
    <n v="0"/>
    <n v="5"/>
    <n v="0"/>
    <n v="0"/>
    <n v="0"/>
    <n v="0"/>
    <x v="3"/>
  </r>
  <r>
    <x v="6"/>
    <n v="95"/>
    <x v="16"/>
    <s v="CoV_Moderna"/>
    <s v="000440A_1111108-CDC"/>
    <s v="Vial"/>
    <n v="1111108"/>
    <n v="8"/>
    <n v="0"/>
    <n v="3"/>
    <n v="5"/>
    <n v="0"/>
    <n v="0"/>
    <x v="0"/>
  </r>
  <r>
    <x v="2"/>
    <n v="96"/>
    <x v="16"/>
    <s v="CoV_Novavax"/>
    <s v="4302MF017-CDC"/>
    <s v="Vial"/>
    <n v="1111231"/>
    <n v="5"/>
    <n v="0"/>
    <n v="0"/>
    <n v="5"/>
    <n v="0"/>
    <n v="0"/>
    <x v="0"/>
  </r>
  <r>
    <x v="0"/>
    <n v="97"/>
    <x v="16"/>
    <s v="CoV_bModerna_BA1"/>
    <s v="018B22A_1111205-CDC"/>
    <s v="Vial"/>
    <n v="1111205"/>
    <n v="0"/>
    <n v="10"/>
    <n v="0"/>
    <n v="0"/>
    <n v="0"/>
    <n v="0"/>
    <x v="13"/>
  </r>
  <r>
    <x v="7"/>
    <n v="98"/>
    <x v="16"/>
    <s v="CoV_BioNTech"/>
    <s v="GE0695_1111101-CDC"/>
    <s v="Vial"/>
    <n v="1111101"/>
    <n v="2"/>
    <n v="0"/>
    <n v="0"/>
    <n v="2"/>
    <n v="0"/>
    <n v="0"/>
    <x v="0"/>
  </r>
  <r>
    <x v="1"/>
    <n v="99"/>
    <x v="16"/>
    <s v="CoV_BioNTech"/>
    <s v="FW5101_1111114-CDC"/>
    <s v="Vial"/>
    <n v="1111114"/>
    <n v="5"/>
    <n v="0"/>
    <n v="0"/>
    <n v="5"/>
    <n v="0"/>
    <n v="0"/>
    <x v="0"/>
  </r>
  <r>
    <x v="4"/>
    <n v="100"/>
    <x v="17"/>
    <s v="CoV_Medigen"/>
    <s v="SP2130-CDC"/>
    <s v="Syringe"/>
    <n v="1111109"/>
    <n v="4"/>
    <n v="7"/>
    <n v="0"/>
    <n v="11"/>
    <n v="0"/>
    <n v="0"/>
    <x v="0"/>
  </r>
  <r>
    <x v="7"/>
    <n v="101"/>
    <x v="17"/>
    <s v="CoV_BioNTech"/>
    <s v="GE0695_1111220-CDC"/>
    <s v="Vial"/>
    <n v="1111220"/>
    <n v="4"/>
    <n v="0"/>
    <n v="0"/>
    <n v="0"/>
    <n v="0"/>
    <n v="0"/>
    <x v="2"/>
  </r>
  <r>
    <x v="5"/>
    <n v="102"/>
    <x v="17"/>
    <s v="CoV_BioNTech"/>
    <s v="2C097A_1111116-CDC"/>
    <s v="Vial"/>
    <n v="1111116"/>
    <n v="17"/>
    <n v="1"/>
    <n v="0"/>
    <n v="18"/>
    <n v="0"/>
    <n v="0"/>
    <x v="0"/>
  </r>
  <r>
    <x v="0"/>
    <n v="103"/>
    <x v="17"/>
    <s v="CoV_bModerna_BA1"/>
    <s v="036E22A_1111108-CDC"/>
    <s v="Vial"/>
    <n v="1111108"/>
    <n v="34"/>
    <n v="0"/>
    <n v="0"/>
    <n v="34"/>
    <n v="0"/>
    <n v="0"/>
    <x v="0"/>
  </r>
  <r>
    <x v="2"/>
    <n v="104"/>
    <x v="17"/>
    <s v="CoV_Novavax"/>
    <s v="4302MF017-CDC"/>
    <s v="Vial"/>
    <n v="1111231"/>
    <n v="15"/>
    <n v="5"/>
    <n v="0"/>
    <n v="15"/>
    <n v="0"/>
    <n v="0"/>
    <x v="3"/>
  </r>
  <r>
    <x v="6"/>
    <n v="105"/>
    <x v="17"/>
    <s v="CoV_Moderna"/>
    <s v="000440A_1111122-CDC"/>
    <s v="Vial"/>
    <n v="1111122"/>
    <n v="13"/>
    <n v="0"/>
    <n v="0"/>
    <n v="7"/>
    <n v="0"/>
    <n v="0"/>
    <x v="20"/>
  </r>
  <r>
    <x v="7"/>
    <n v="106"/>
    <x v="17"/>
    <s v="CoV_BioNTech"/>
    <s v="GE0695_1111114-CDC"/>
    <s v="Vial"/>
    <n v="1111114"/>
    <n v="3"/>
    <n v="0"/>
    <n v="0"/>
    <n v="3"/>
    <n v="0"/>
    <n v="0"/>
    <x v="0"/>
  </r>
  <r>
    <x v="5"/>
    <n v="107"/>
    <x v="17"/>
    <s v="CoV_BioNTech"/>
    <s v="2C097A_1111208-CDC"/>
    <s v="Vial"/>
    <n v="1111208"/>
    <n v="0"/>
    <n v="5"/>
    <n v="0"/>
    <n v="2"/>
    <n v="0"/>
    <n v="0"/>
    <x v="21"/>
  </r>
  <r>
    <x v="7"/>
    <n v="108"/>
    <x v="17"/>
    <s v="CoV_BioNTech"/>
    <s v="GE0695_1111128-CDC"/>
    <s v="Vial"/>
    <n v="1111128"/>
    <n v="10"/>
    <n v="0"/>
    <n v="0"/>
    <n v="6"/>
    <n v="0"/>
    <n v="0"/>
    <x v="2"/>
  </r>
  <r>
    <x v="3"/>
    <n v="109"/>
    <x v="17"/>
    <s v="CoV_Moderna"/>
    <s v="2100706_1111122-CDC"/>
    <s v="Vial"/>
    <n v="1111122"/>
    <n v="13"/>
    <n v="0"/>
    <n v="0"/>
    <n v="9"/>
    <n v="0"/>
    <n v="0"/>
    <x v="2"/>
  </r>
  <r>
    <x v="0"/>
    <n v="110"/>
    <x v="17"/>
    <s v="CoV_bModerna_BA1"/>
    <s v="018B22A_1111122-CDC"/>
    <s v="Vial"/>
    <n v="1111122"/>
    <n v="0"/>
    <n v="48"/>
    <n v="0"/>
    <n v="24"/>
    <n v="0"/>
    <n v="0"/>
    <x v="24"/>
  </r>
  <r>
    <x v="1"/>
    <n v="111"/>
    <x v="17"/>
    <s v="CoV_BioNTech"/>
    <s v="FW5101_1111114-CDC"/>
    <s v="Vial"/>
    <n v="1111114"/>
    <n v="7"/>
    <n v="3"/>
    <n v="0"/>
    <n v="10"/>
    <n v="0"/>
    <n v="0"/>
    <x v="0"/>
  </r>
  <r>
    <x v="1"/>
    <n v="112"/>
    <x v="17"/>
    <s v="CoV_BioNTech"/>
    <s v="FW5101_1111220-CDC"/>
    <s v="Vial"/>
    <n v="1111220"/>
    <n v="2"/>
    <n v="0"/>
    <n v="0"/>
    <n v="0"/>
    <n v="0"/>
    <n v="0"/>
    <x v="10"/>
  </r>
  <r>
    <x v="7"/>
    <n v="113"/>
    <x v="18"/>
    <s v="CoV_BioNTech"/>
    <s v="GE0695_1111128-CDC"/>
    <s v="Vial"/>
    <n v="1111128"/>
    <n v="4"/>
    <n v="0"/>
    <n v="0"/>
    <n v="2"/>
    <n v="0"/>
    <n v="0"/>
    <x v="10"/>
  </r>
  <r>
    <x v="0"/>
    <n v="114"/>
    <x v="18"/>
    <s v="CoV_bModerna_BA1"/>
    <s v="036E22A_1111108-CDC"/>
    <s v="Vial"/>
    <n v="1111108"/>
    <n v="13"/>
    <n v="0"/>
    <n v="0"/>
    <n v="13"/>
    <n v="0"/>
    <n v="0"/>
    <x v="0"/>
  </r>
  <r>
    <x v="4"/>
    <n v="115"/>
    <x v="18"/>
    <s v="CoV_Medigen"/>
    <s v="SP2130-CDC"/>
    <s v="Syringe"/>
    <n v="1111109"/>
    <n v="2"/>
    <n v="5"/>
    <n v="0"/>
    <n v="7"/>
    <n v="0"/>
    <n v="0"/>
    <x v="0"/>
  </r>
  <r>
    <x v="0"/>
    <n v="116"/>
    <x v="18"/>
    <s v="CoV_bModerna_BA1"/>
    <s v="018B22A_1111122-CDC"/>
    <s v="Vial"/>
    <n v="1111122"/>
    <n v="0"/>
    <n v="10"/>
    <n v="0"/>
    <n v="10"/>
    <n v="0"/>
    <n v="0"/>
    <x v="0"/>
  </r>
  <r>
    <x v="2"/>
    <n v="117"/>
    <x v="18"/>
    <s v="CoV_Novavax"/>
    <s v="4302MF017-CDC"/>
    <s v="Vial"/>
    <n v="1111231"/>
    <n v="13"/>
    <n v="0"/>
    <n v="0"/>
    <n v="8"/>
    <n v="0"/>
    <n v="0"/>
    <x v="3"/>
  </r>
  <r>
    <x v="1"/>
    <n v="118"/>
    <x v="18"/>
    <s v="CoV_BioNTech"/>
    <s v="FW5101_1111114-CDC"/>
    <s v="Vial"/>
    <n v="1111114"/>
    <n v="2"/>
    <n v="0"/>
    <n v="0"/>
    <n v="0"/>
    <n v="0"/>
    <n v="0"/>
    <x v="10"/>
  </r>
  <r>
    <x v="6"/>
    <n v="119"/>
    <x v="18"/>
    <s v="CoV_Moderna"/>
    <s v="000440A_1111122-CDC"/>
    <s v="Vial"/>
    <n v="1111122"/>
    <n v="2"/>
    <n v="0"/>
    <n v="0"/>
    <n v="1"/>
    <n v="0"/>
    <n v="0"/>
    <x v="12"/>
  </r>
  <r>
    <x v="6"/>
    <n v="120"/>
    <x v="18"/>
    <s v="CoV_Moderna"/>
    <s v="000440A_1111108-CDC"/>
    <s v="Vial"/>
    <n v="1111108"/>
    <n v="2"/>
    <n v="0"/>
    <n v="0"/>
    <n v="2"/>
    <n v="0"/>
    <n v="0"/>
    <x v="0"/>
  </r>
  <r>
    <x v="3"/>
    <n v="121"/>
    <x v="19"/>
    <s v="CoV_Moderna"/>
    <s v="2100706_1111122-CDC"/>
    <s v="Vial"/>
    <n v="1111122"/>
    <n v="0"/>
    <n v="5"/>
    <n v="0"/>
    <n v="0"/>
    <n v="0"/>
    <n v="0"/>
    <x v="3"/>
  </r>
  <r>
    <x v="7"/>
    <n v="122"/>
    <x v="19"/>
    <s v="CoV_BioNTech"/>
    <s v="GE0695_1111220-CDC"/>
    <s v="Vial"/>
    <n v="1111220"/>
    <n v="18"/>
    <n v="0"/>
    <n v="0"/>
    <n v="7"/>
    <n v="0"/>
    <n v="0"/>
    <x v="15"/>
  </r>
  <r>
    <x v="1"/>
    <n v="123"/>
    <x v="19"/>
    <s v="CoV_BioNTech"/>
    <s v="FW5101_1111220-CDC"/>
    <s v="Vial"/>
    <n v="1111220"/>
    <n v="24"/>
    <n v="0"/>
    <n v="0"/>
    <n v="7"/>
    <n v="0"/>
    <n v="0"/>
    <x v="25"/>
  </r>
  <r>
    <x v="1"/>
    <n v="124"/>
    <x v="19"/>
    <s v="CoV_BioNTech"/>
    <s v="FW5101_1111107-CDC"/>
    <s v="Vial"/>
    <n v="1111107"/>
    <n v="5"/>
    <n v="0"/>
    <n v="0"/>
    <n v="5"/>
    <n v="0"/>
    <n v="0"/>
    <x v="0"/>
  </r>
  <r>
    <x v="6"/>
    <n v="125"/>
    <x v="19"/>
    <s v="CoV_Moderna"/>
    <s v="000440A_1111122-CDC"/>
    <s v="Vial"/>
    <n v="1111122"/>
    <n v="0"/>
    <n v="2"/>
    <n v="0"/>
    <n v="1"/>
    <n v="0"/>
    <n v="0"/>
    <x v="12"/>
  </r>
  <r>
    <x v="0"/>
    <n v="126"/>
    <x v="19"/>
    <s v="CoV_bModerna_BA1"/>
    <s v="018B22A_1111122-CDC"/>
    <s v="Vial"/>
    <n v="1111122"/>
    <n v="0"/>
    <n v="20"/>
    <n v="0"/>
    <n v="17"/>
    <n v="0"/>
    <n v="0"/>
    <x v="21"/>
  </r>
  <r>
    <x v="0"/>
    <n v="127"/>
    <x v="19"/>
    <s v="CoV_bModerna_BA1"/>
    <s v="036E22A_1111108-CDC"/>
    <s v="Vial"/>
    <n v="1111108"/>
    <n v="128"/>
    <n v="10"/>
    <n v="113"/>
    <n v="25"/>
    <n v="0"/>
    <n v="0"/>
    <x v="0"/>
  </r>
  <r>
    <x v="6"/>
    <n v="128"/>
    <x v="20"/>
    <s v="CoV_Moderna"/>
    <s v="000440A_1111122-CDC"/>
    <s v="Vial"/>
    <n v="1111122"/>
    <n v="3"/>
    <n v="0"/>
    <n v="0"/>
    <n v="1"/>
    <n v="0"/>
    <n v="0"/>
    <x v="10"/>
  </r>
  <r>
    <x v="6"/>
    <n v="129"/>
    <x v="20"/>
    <s v="CoV_Moderna"/>
    <s v="000440A_1111108-CDC"/>
    <s v="Vial"/>
    <n v="1111108"/>
    <n v="3"/>
    <n v="0"/>
    <n v="0"/>
    <n v="3"/>
    <n v="0"/>
    <n v="0"/>
    <x v="0"/>
  </r>
  <r>
    <x v="5"/>
    <n v="130"/>
    <x v="20"/>
    <s v="CoV_BioNTech"/>
    <s v="2C097A_1111116-CDC"/>
    <s v="Vial"/>
    <n v="1111116"/>
    <n v="12"/>
    <n v="0"/>
    <n v="0"/>
    <n v="12"/>
    <n v="0"/>
    <n v="0"/>
    <x v="0"/>
  </r>
  <r>
    <x v="3"/>
    <n v="131"/>
    <x v="20"/>
    <s v="CoV_Moderna"/>
    <s v="2100706_1111122-CDC"/>
    <s v="Vial"/>
    <n v="1111122"/>
    <n v="6"/>
    <n v="0"/>
    <n v="0"/>
    <n v="5"/>
    <n v="0"/>
    <n v="0"/>
    <x v="12"/>
  </r>
  <r>
    <x v="4"/>
    <n v="132"/>
    <x v="20"/>
    <s v="CoV_Medigen"/>
    <s v="SP2130-CDC"/>
    <s v="Syringe"/>
    <n v="1111109"/>
    <n v="30"/>
    <n v="0"/>
    <n v="30"/>
    <n v="0"/>
    <n v="0"/>
    <n v="0"/>
    <x v="0"/>
  </r>
  <r>
    <x v="1"/>
    <n v="133"/>
    <x v="20"/>
    <s v="CoV_BioNTech"/>
    <s v="FW5101_1111114-CDC"/>
    <s v="Vial"/>
    <n v="1111114"/>
    <n v="3"/>
    <n v="0"/>
    <n v="0"/>
    <n v="3"/>
    <n v="0"/>
    <n v="0"/>
    <x v="0"/>
  </r>
  <r>
    <x v="1"/>
    <n v="134"/>
    <x v="20"/>
    <s v="CoV_BioNTech"/>
    <s v="FW5101_1111220-CDC"/>
    <s v="Vial"/>
    <n v="1111220"/>
    <n v="15"/>
    <n v="0"/>
    <n v="0"/>
    <n v="2"/>
    <n v="0"/>
    <n v="0"/>
    <x v="17"/>
  </r>
  <r>
    <x v="2"/>
    <n v="135"/>
    <x v="20"/>
    <s v="CoV_Novavax"/>
    <s v="4302MF017-CDC"/>
    <s v="Vial"/>
    <n v="1111231"/>
    <n v="6"/>
    <n v="0"/>
    <n v="0"/>
    <n v="1"/>
    <n v="0"/>
    <n v="0"/>
    <x v="3"/>
  </r>
  <r>
    <x v="0"/>
    <n v="136"/>
    <x v="20"/>
    <s v="CoV_bModerna_BA1"/>
    <s v="018B22A_1111122-CDC"/>
    <s v="Vial"/>
    <n v="1111122"/>
    <n v="0"/>
    <n v="20"/>
    <n v="0"/>
    <n v="9"/>
    <n v="0"/>
    <n v="0"/>
    <x v="15"/>
  </r>
  <r>
    <x v="7"/>
    <n v="137"/>
    <x v="20"/>
    <s v="CoV_BioNTech"/>
    <s v="GE0695_1111128-CDC"/>
    <s v="Vial"/>
    <n v="1111128"/>
    <n v="20"/>
    <n v="0"/>
    <n v="0"/>
    <n v="5"/>
    <n v="0"/>
    <n v="0"/>
    <x v="26"/>
  </r>
  <r>
    <x v="0"/>
    <n v="138"/>
    <x v="20"/>
    <s v="CoV_bModerna_BA1"/>
    <s v="036E22A_1111108-CDC"/>
    <s v="Vial"/>
    <n v="1111108"/>
    <n v="85"/>
    <n v="0"/>
    <n v="70"/>
    <n v="15"/>
    <n v="0"/>
    <n v="0"/>
    <x v="0"/>
  </r>
  <r>
    <x v="7"/>
    <n v="139"/>
    <x v="20"/>
    <s v="CoV_BioNTech"/>
    <s v="GE0695_1111101-CDC"/>
    <s v="Vial"/>
    <n v="1111101"/>
    <n v="6"/>
    <n v="0"/>
    <n v="0"/>
    <n v="6"/>
    <n v="0"/>
    <n v="0"/>
    <x v="0"/>
  </r>
  <r>
    <x v="6"/>
    <n v="140"/>
    <x v="21"/>
    <s v="CoV_Moderna"/>
    <s v="000440A_1111205-CDC"/>
    <s v="Vial"/>
    <n v="1111205"/>
    <n v="0"/>
    <n v="2"/>
    <n v="0"/>
    <n v="0"/>
    <n v="0"/>
    <n v="0"/>
    <x v="10"/>
  </r>
  <r>
    <x v="6"/>
    <n v="141"/>
    <x v="21"/>
    <s v="CoV_Moderna"/>
    <s v="000440A_1111122-CDC"/>
    <s v="Vial"/>
    <n v="1111122"/>
    <n v="0"/>
    <n v="2"/>
    <n v="0"/>
    <n v="0"/>
    <n v="0"/>
    <n v="0"/>
    <x v="10"/>
  </r>
  <r>
    <x v="0"/>
    <n v="142"/>
    <x v="22"/>
    <s v="CoV_bModerna_BA1"/>
    <s v="018B22A_1111122-CDC"/>
    <s v="Vial"/>
    <n v="1111122"/>
    <n v="31"/>
    <n v="0"/>
    <n v="0"/>
    <n v="24"/>
    <n v="0"/>
    <n v="0"/>
    <x v="14"/>
  </r>
  <r>
    <x v="2"/>
    <n v="143"/>
    <x v="23"/>
    <s v="CoV_Novavax"/>
    <s v="4302MF017-CDC"/>
    <s v="Vial"/>
    <n v="1111231"/>
    <n v="0"/>
    <n v="3"/>
    <n v="0"/>
    <n v="1"/>
    <n v="0"/>
    <n v="0"/>
    <x v="10"/>
  </r>
  <r>
    <x v="5"/>
    <n v="144"/>
    <x v="23"/>
    <s v="CoV_BioNTech"/>
    <s v="2C097A_1111116-CDC"/>
    <s v="Vial"/>
    <n v="1111116"/>
    <n v="1"/>
    <n v="0"/>
    <n v="0"/>
    <n v="1"/>
    <n v="0"/>
    <n v="0"/>
    <x v="0"/>
  </r>
  <r>
    <x v="5"/>
    <n v="145"/>
    <x v="23"/>
    <s v="CoV_BioNTech"/>
    <s v="2C097A_1111208-CDC"/>
    <s v="Vial"/>
    <n v="1111208"/>
    <n v="0"/>
    <n v="7"/>
    <n v="0"/>
    <n v="3"/>
    <n v="0"/>
    <n v="0"/>
    <x v="2"/>
  </r>
  <r>
    <x v="0"/>
    <n v="146"/>
    <x v="23"/>
    <s v="CoV_bModerna_BA1"/>
    <s v="018B22A_1111122-CDC"/>
    <s v="Vial"/>
    <n v="1111122"/>
    <n v="15"/>
    <n v="5"/>
    <n v="0"/>
    <n v="15"/>
    <n v="0"/>
    <n v="0"/>
    <x v="3"/>
  </r>
  <r>
    <x v="5"/>
    <n v="147"/>
    <x v="24"/>
    <s v="CoV_BioNTech"/>
    <s v="2C097A_1111208-CDC"/>
    <s v="Vial"/>
    <n v="1111208"/>
    <n v="0"/>
    <n v="7"/>
    <n v="0"/>
    <n v="0"/>
    <n v="0"/>
    <n v="0"/>
    <x v="14"/>
  </r>
  <r>
    <x v="0"/>
    <n v="148"/>
    <x v="24"/>
    <s v="CoV_bModerna_BA1"/>
    <s v="018B22A_1111122-CDC"/>
    <s v="Vial"/>
    <n v="1111122"/>
    <n v="0"/>
    <n v="40"/>
    <n v="0"/>
    <n v="25"/>
    <n v="0"/>
    <n v="0"/>
    <x v="26"/>
  </r>
  <r>
    <x v="5"/>
    <n v="149"/>
    <x v="24"/>
    <s v="CoV_BioNTech"/>
    <s v="2C097A_1111116-CDC"/>
    <s v="Vial"/>
    <n v="1111116"/>
    <n v="1"/>
    <n v="0"/>
    <n v="0"/>
    <n v="1"/>
    <n v="0"/>
    <n v="0"/>
    <x v="0"/>
  </r>
  <r>
    <x v="0"/>
    <n v="150"/>
    <x v="24"/>
    <s v="CoV_bModerna_BA1"/>
    <s v="036E22A_1111108-CDC"/>
    <s v="Vial"/>
    <n v="1111108"/>
    <n v="16"/>
    <n v="0"/>
    <n v="0"/>
    <n v="16"/>
    <n v="0"/>
    <n v="0"/>
    <x v="0"/>
  </r>
  <r>
    <x v="0"/>
    <n v="151"/>
    <x v="25"/>
    <s v="CoV_bModerna_BA1"/>
    <s v="018B22A_1111122-CDC"/>
    <s v="Vial"/>
    <n v="1111122"/>
    <n v="0"/>
    <n v="10"/>
    <n v="0"/>
    <n v="4"/>
    <n v="0"/>
    <n v="0"/>
    <x v="20"/>
  </r>
  <r>
    <x v="6"/>
    <n v="152"/>
    <x v="25"/>
    <s v="CoV_Moderna"/>
    <s v="000440A_1111122-CDC"/>
    <s v="Vial"/>
    <n v="1111122"/>
    <n v="5"/>
    <n v="0"/>
    <n v="0"/>
    <n v="4"/>
    <n v="0"/>
    <n v="0"/>
    <x v="12"/>
  </r>
  <r>
    <x v="2"/>
    <n v="153"/>
    <x v="25"/>
    <s v="CoV_Novavax"/>
    <s v="4302MF017-CDC"/>
    <s v="Vial"/>
    <n v="1111231"/>
    <n v="2"/>
    <n v="0"/>
    <n v="0"/>
    <n v="2"/>
    <n v="0"/>
    <n v="0"/>
    <x v="0"/>
  </r>
  <r>
    <x v="1"/>
    <n v="154"/>
    <x v="25"/>
    <s v="CoV_BioNTech"/>
    <s v="FW5101_1111220-CDC"/>
    <s v="Vial"/>
    <n v="1111220"/>
    <n v="5"/>
    <n v="0"/>
    <n v="0"/>
    <n v="1"/>
    <n v="0"/>
    <n v="0"/>
    <x v="2"/>
  </r>
  <r>
    <x v="7"/>
    <n v="155"/>
    <x v="26"/>
    <s v="CoV_BioNTech"/>
    <s v="GE0695_1111128-CDC"/>
    <s v="Vial"/>
    <n v="1111128"/>
    <n v="15"/>
    <n v="0"/>
    <n v="0"/>
    <n v="6"/>
    <n v="0"/>
    <n v="0"/>
    <x v="1"/>
  </r>
  <r>
    <x v="2"/>
    <n v="156"/>
    <x v="26"/>
    <s v="CoV_Novavax"/>
    <s v="4302MF017-CDC"/>
    <s v="Vial"/>
    <n v="1111231"/>
    <n v="4"/>
    <n v="5"/>
    <n v="0"/>
    <n v="6"/>
    <n v="0"/>
    <n v="0"/>
    <x v="21"/>
  </r>
  <r>
    <x v="0"/>
    <n v="157"/>
    <x v="26"/>
    <s v="CoV_bModerna_BA1"/>
    <s v="036E22A_1111108-CDC"/>
    <s v="Vial"/>
    <n v="1111108"/>
    <n v="12"/>
    <n v="0"/>
    <n v="0"/>
    <n v="12"/>
    <n v="0"/>
    <n v="0"/>
    <x v="0"/>
  </r>
  <r>
    <x v="6"/>
    <n v="158"/>
    <x v="26"/>
    <s v="CoV_Moderna"/>
    <s v="000440A_1111122-CDC"/>
    <s v="Vial"/>
    <n v="1111122"/>
    <n v="10"/>
    <n v="0"/>
    <n v="0"/>
    <n v="4"/>
    <n v="0"/>
    <n v="0"/>
    <x v="20"/>
  </r>
  <r>
    <x v="1"/>
    <n v="159"/>
    <x v="26"/>
    <s v="CoV_BioNTech"/>
    <s v="FW5101_1111220-CDC"/>
    <s v="Vial"/>
    <n v="1111220"/>
    <n v="5"/>
    <n v="0"/>
    <n v="0"/>
    <n v="5"/>
    <n v="0"/>
    <n v="0"/>
    <x v="0"/>
  </r>
  <r>
    <x v="0"/>
    <n v="160"/>
    <x v="26"/>
    <s v="CoV_bModerna_BA1"/>
    <s v="018B22A_1111122-CDC"/>
    <s v="Vial"/>
    <n v="1111122"/>
    <n v="0"/>
    <n v="20"/>
    <n v="0"/>
    <n v="8"/>
    <n v="0"/>
    <n v="0"/>
    <x v="9"/>
  </r>
  <r>
    <x v="0"/>
    <n v="161"/>
    <x v="27"/>
    <s v="CoV_bModerna_BA1"/>
    <s v="018B22A_1111122-CDC"/>
    <s v="Vial"/>
    <n v="1111122"/>
    <n v="0"/>
    <n v="10"/>
    <n v="0"/>
    <n v="4"/>
    <n v="0"/>
    <n v="0"/>
    <x v="20"/>
  </r>
  <r>
    <x v="0"/>
    <n v="162"/>
    <x v="27"/>
    <s v="CoV_bModerna_BA1"/>
    <s v="036E22A_1111108-CDC"/>
    <s v="Vial"/>
    <n v="1111108"/>
    <n v="0"/>
    <n v="4"/>
    <n v="0"/>
    <n v="4"/>
    <n v="0"/>
    <n v="0"/>
    <x v="0"/>
  </r>
  <r>
    <x v="0"/>
    <n v="163"/>
    <x v="28"/>
    <s v="CoV_bModerna_BA1"/>
    <s v="018B22A_1111205-CDC"/>
    <s v="Vial"/>
    <n v="1111205"/>
    <n v="0"/>
    <n v="10"/>
    <n v="0"/>
    <n v="0"/>
    <n v="0"/>
    <n v="0"/>
    <x v="13"/>
  </r>
  <r>
    <x v="6"/>
    <n v="164"/>
    <x v="29"/>
    <s v="CoV_Moderna"/>
    <s v="000440A_1111122-CDC"/>
    <s v="Vial"/>
    <n v="1111122"/>
    <n v="3"/>
    <n v="0"/>
    <n v="0"/>
    <n v="2"/>
    <n v="0"/>
    <n v="0"/>
    <x v="12"/>
  </r>
  <r>
    <x v="0"/>
    <n v="165"/>
    <x v="29"/>
    <s v="CoV_bModerna_BA1"/>
    <s v="018B22A_1111122-CDC"/>
    <s v="Vial"/>
    <n v="1111122"/>
    <n v="20"/>
    <n v="0"/>
    <n v="0"/>
    <n v="13"/>
    <n v="0"/>
    <n v="0"/>
    <x v="14"/>
  </r>
  <r>
    <x v="5"/>
    <n v="166"/>
    <x v="30"/>
    <s v="CoV_BioNTech"/>
    <s v="2C097A_1111208-CDC"/>
    <s v="Vial"/>
    <n v="1111208"/>
    <n v="0"/>
    <n v="2"/>
    <n v="0"/>
    <n v="0"/>
    <n v="0"/>
    <n v="0"/>
    <x v="10"/>
  </r>
  <r>
    <x v="0"/>
    <n v="167"/>
    <x v="30"/>
    <s v="CoV_bModerna_BA1"/>
    <s v="018B22A_1111122-CDC"/>
    <s v="Vial"/>
    <n v="1111122"/>
    <n v="0"/>
    <n v="2"/>
    <n v="0"/>
    <n v="0"/>
    <n v="0"/>
    <n v="0"/>
    <x v="10"/>
  </r>
  <r>
    <x v="3"/>
    <n v="168"/>
    <x v="30"/>
    <s v="CoV_Moderna"/>
    <s v="2100706_1111205-CDC"/>
    <s v="Vial"/>
    <n v="1111205"/>
    <n v="0"/>
    <n v="3"/>
    <n v="0"/>
    <n v="0"/>
    <n v="0"/>
    <n v="0"/>
    <x v="21"/>
  </r>
  <r>
    <x v="0"/>
    <n v="169"/>
    <x v="30"/>
    <s v="CoV_bModerna_BA1"/>
    <s v="036E22A_1111108-CDC"/>
    <s v="Vial"/>
    <n v="1111108"/>
    <n v="8"/>
    <n v="0"/>
    <n v="3"/>
    <n v="5"/>
    <n v="0"/>
    <n v="0"/>
    <x v="0"/>
  </r>
  <r>
    <x v="5"/>
    <n v="170"/>
    <x v="31"/>
    <s v="CoV_BioNTech"/>
    <s v="2C097A_1111208-CDC"/>
    <s v="Vial"/>
    <n v="1111208"/>
    <n v="0"/>
    <n v="5"/>
    <n v="0"/>
    <n v="0"/>
    <n v="0"/>
    <n v="0"/>
    <x v="3"/>
  </r>
  <r>
    <x v="4"/>
    <n v="171"/>
    <x v="31"/>
    <s v="CoV_Medigen"/>
    <s v="SP2130-CDC"/>
    <s v="Syringe"/>
    <n v="1111109"/>
    <n v="35"/>
    <n v="0"/>
    <n v="24"/>
    <n v="11"/>
    <n v="0"/>
    <n v="0"/>
    <x v="0"/>
  </r>
  <r>
    <x v="7"/>
    <n v="172"/>
    <x v="31"/>
    <s v="CoV_BioNTech"/>
    <s v="GE0695_1111220-CDC"/>
    <s v="Vial"/>
    <n v="1111220"/>
    <n v="0"/>
    <n v="7"/>
    <n v="0"/>
    <n v="5"/>
    <n v="0"/>
    <n v="0"/>
    <x v="10"/>
  </r>
  <r>
    <x v="5"/>
    <n v="173"/>
    <x v="31"/>
    <s v="CoV_BioNTech"/>
    <s v="2C097A_1111116-CDC"/>
    <s v="Vial"/>
    <n v="1111116"/>
    <n v="23"/>
    <n v="0"/>
    <n v="0"/>
    <n v="19"/>
    <n v="0"/>
    <n v="0"/>
    <x v="2"/>
  </r>
  <r>
    <x v="6"/>
    <n v="174"/>
    <x v="31"/>
    <s v="CoV_Moderna"/>
    <s v="000440A_1111205-CDC"/>
    <s v="Vial"/>
    <n v="1111205"/>
    <n v="0"/>
    <n v="10"/>
    <n v="0"/>
    <n v="2"/>
    <n v="0"/>
    <n v="0"/>
    <x v="5"/>
  </r>
  <r>
    <x v="2"/>
    <n v="175"/>
    <x v="31"/>
    <s v="CoV_Novavax"/>
    <s v="4302MF017-CDC"/>
    <s v="Vial"/>
    <n v="1111231"/>
    <n v="13"/>
    <n v="0"/>
    <n v="0"/>
    <n v="5"/>
    <n v="0"/>
    <n v="0"/>
    <x v="5"/>
  </r>
  <r>
    <x v="7"/>
    <n v="176"/>
    <x v="31"/>
    <s v="CoV_BioNTech"/>
    <s v="GE0695_1111128-CDC"/>
    <s v="Vial"/>
    <n v="1111128"/>
    <n v="5"/>
    <n v="0"/>
    <n v="0"/>
    <n v="5"/>
    <n v="0"/>
    <n v="0"/>
    <x v="0"/>
  </r>
  <r>
    <x v="6"/>
    <n v="177"/>
    <x v="31"/>
    <s v="CoV_Moderna"/>
    <s v="000440A_1111108-CDC"/>
    <s v="Vial"/>
    <n v="1111108"/>
    <n v="1"/>
    <n v="0"/>
    <n v="0"/>
    <n v="1"/>
    <n v="0"/>
    <n v="0"/>
    <x v="0"/>
  </r>
  <r>
    <x v="1"/>
    <n v="178"/>
    <x v="31"/>
    <s v="CoV_BioNTech"/>
    <s v="FW5101_1111220-CDC"/>
    <s v="Vial"/>
    <n v="1111220"/>
    <n v="10"/>
    <n v="0"/>
    <n v="0"/>
    <n v="0"/>
    <n v="0"/>
    <n v="0"/>
    <x v="13"/>
  </r>
  <r>
    <x v="7"/>
    <n v="179"/>
    <x v="31"/>
    <s v="CoV_BioNTech"/>
    <s v="GE0695_1120110-CDC"/>
    <s v="Vial"/>
    <n v="1120110"/>
    <n v="0"/>
    <n v="10"/>
    <n v="0"/>
    <n v="0"/>
    <n v="0"/>
    <n v="0"/>
    <x v="13"/>
  </r>
  <r>
    <x v="0"/>
    <n v="180"/>
    <x v="31"/>
    <s v="CoV_bModerna_BA1"/>
    <s v="018B22A_1111122-CDC"/>
    <s v="Vial"/>
    <n v="1111122"/>
    <n v="0"/>
    <n v="40"/>
    <n v="0"/>
    <n v="12"/>
    <n v="0"/>
    <n v="0"/>
    <x v="7"/>
  </r>
  <r>
    <x v="0"/>
    <n v="181"/>
    <x v="31"/>
    <s v="CoV_bModerna_BA1"/>
    <s v="036E22A_1111108-CDC"/>
    <s v="Vial"/>
    <n v="1111108"/>
    <n v="30"/>
    <n v="0"/>
    <n v="0"/>
    <n v="30"/>
    <n v="0"/>
    <n v="0"/>
    <x v="0"/>
  </r>
  <r>
    <x v="1"/>
    <n v="182"/>
    <x v="31"/>
    <s v="CoV_BioNTech"/>
    <s v="FW5101_1111128-CDC"/>
    <s v="Vial"/>
    <n v="1111128"/>
    <n v="7"/>
    <n v="0"/>
    <n v="0"/>
    <n v="6"/>
    <n v="0"/>
    <n v="0"/>
    <x v="12"/>
  </r>
  <r>
    <x v="3"/>
    <n v="183"/>
    <x v="31"/>
    <s v="CoV_Moderna"/>
    <s v="2100706_1111205-CDC"/>
    <s v="Vial"/>
    <n v="1111205"/>
    <n v="0"/>
    <n v="10"/>
    <n v="0"/>
    <n v="3"/>
    <n v="0"/>
    <n v="0"/>
    <x v="14"/>
  </r>
  <r>
    <x v="2"/>
    <n v="184"/>
    <x v="32"/>
    <s v="CoV_Novavax"/>
    <s v="4302MF017-CDC"/>
    <s v="Vial"/>
    <n v="1111231"/>
    <n v="1"/>
    <n v="0"/>
    <n v="0"/>
    <n v="1"/>
    <n v="0"/>
    <n v="0"/>
    <x v="0"/>
  </r>
  <r>
    <x v="7"/>
    <n v="185"/>
    <x v="32"/>
    <s v="CoV_BioNTech"/>
    <s v="GE0695_1120110-CDC"/>
    <s v="Vial"/>
    <n v="1120110"/>
    <n v="0"/>
    <n v="3"/>
    <n v="0"/>
    <n v="0"/>
    <n v="0"/>
    <n v="0"/>
    <x v="21"/>
  </r>
  <r>
    <x v="6"/>
    <n v="186"/>
    <x v="32"/>
    <s v="CoV_Moderna"/>
    <s v="000440A_1111122-CDC"/>
    <s v="Vial"/>
    <n v="1111122"/>
    <n v="10"/>
    <n v="0"/>
    <n v="0"/>
    <n v="6"/>
    <n v="0"/>
    <n v="0"/>
    <x v="2"/>
  </r>
  <r>
    <x v="0"/>
    <n v="187"/>
    <x v="32"/>
    <s v="CoV_bModerna_BA1"/>
    <s v="018B22A_1111122-CDC"/>
    <s v="Vial"/>
    <n v="1111122"/>
    <n v="80"/>
    <n v="0"/>
    <n v="0"/>
    <n v="61"/>
    <n v="0"/>
    <n v="0"/>
    <x v="27"/>
  </r>
  <r>
    <x v="7"/>
    <n v="188"/>
    <x v="32"/>
    <s v="CoV_BioNTech"/>
    <s v="GE0695_1111101-CDC"/>
    <s v="Vial"/>
    <n v="1111101"/>
    <n v="2"/>
    <n v="0"/>
    <n v="0"/>
    <n v="2"/>
    <n v="0"/>
    <n v="0"/>
    <x v="0"/>
  </r>
  <r>
    <x v="5"/>
    <n v="189"/>
    <x v="32"/>
    <s v="CoV_BioNTech"/>
    <s v="2C097A_1111208-CDC"/>
    <s v="Vial"/>
    <n v="1111208"/>
    <n v="0"/>
    <n v="7"/>
    <n v="0"/>
    <n v="0"/>
    <n v="0"/>
    <n v="0"/>
    <x v="14"/>
  </r>
  <r>
    <x v="5"/>
    <n v="190"/>
    <x v="32"/>
    <s v="CoV_BioNTech"/>
    <s v="2C097A_1111116-CDC"/>
    <s v="Vial"/>
    <n v="1111116"/>
    <n v="8"/>
    <n v="0"/>
    <n v="0"/>
    <n v="8"/>
    <n v="0"/>
    <n v="0"/>
    <x v="0"/>
  </r>
  <r>
    <x v="7"/>
    <n v="191"/>
    <x v="32"/>
    <s v="CoV_BioNTech"/>
    <s v="GE0695_1111114-CDC"/>
    <s v="Vial"/>
    <n v="1111114"/>
    <n v="10"/>
    <n v="0"/>
    <n v="0"/>
    <n v="10"/>
    <n v="0"/>
    <n v="0"/>
    <x v="0"/>
  </r>
  <r>
    <x v="1"/>
    <n v="192"/>
    <x v="32"/>
    <s v="CoV_BioNTech"/>
    <s v="FW5101_1111107-CDC"/>
    <s v="Vial"/>
    <n v="1111107"/>
    <n v="3"/>
    <n v="0"/>
    <n v="0"/>
    <n v="3"/>
    <n v="0"/>
    <n v="0"/>
    <x v="0"/>
  </r>
  <r>
    <x v="4"/>
    <n v="193"/>
    <x v="32"/>
    <s v="CoV_Medigen"/>
    <s v="SP2119V-CDC"/>
    <s v="Vial"/>
    <n v="1111115"/>
    <n v="0"/>
    <n v="2"/>
    <n v="0"/>
    <n v="1"/>
    <n v="0"/>
    <n v="0"/>
    <x v="12"/>
  </r>
  <r>
    <x v="7"/>
    <n v="194"/>
    <x v="33"/>
    <s v="CoV_BioNTech"/>
    <s v="GE0695_1111220-CDC"/>
    <s v="Vial"/>
    <n v="1111220"/>
    <n v="3"/>
    <n v="0"/>
    <n v="0"/>
    <n v="0"/>
    <n v="0"/>
    <n v="0"/>
    <x v="21"/>
  </r>
  <r>
    <x v="1"/>
    <n v="195"/>
    <x v="33"/>
    <s v="CoV_BioNTech"/>
    <s v="FW5101_1111220-CDC"/>
    <s v="Vial"/>
    <n v="1111220"/>
    <n v="3"/>
    <n v="0"/>
    <n v="0"/>
    <n v="3"/>
    <n v="0"/>
    <n v="0"/>
    <x v="0"/>
  </r>
  <r>
    <x v="0"/>
    <n v="196"/>
    <x v="33"/>
    <s v="CoV_bModerna_BA1"/>
    <s v="018B22A_1111122-CDC"/>
    <s v="Vial"/>
    <n v="1111122"/>
    <n v="0"/>
    <n v="12"/>
    <n v="0"/>
    <n v="6"/>
    <n v="0"/>
    <n v="0"/>
    <x v="20"/>
  </r>
  <r>
    <x v="0"/>
    <n v="197"/>
    <x v="33"/>
    <s v="CoV_bModerna_BA1"/>
    <s v="036E22A_1111108-CDC"/>
    <s v="Vial"/>
    <n v="1111108"/>
    <n v="6"/>
    <n v="0"/>
    <n v="0"/>
    <n v="6"/>
    <n v="0"/>
    <n v="0"/>
    <x v="0"/>
  </r>
  <r>
    <x v="0"/>
    <n v="198"/>
    <x v="34"/>
    <s v="CoV_bModerna_BA1"/>
    <s v="036E22A_1111108-CDC"/>
    <s v="Vial"/>
    <n v="1111108"/>
    <n v="5"/>
    <n v="10"/>
    <n v="0"/>
    <n v="15"/>
    <n v="0"/>
    <n v="0"/>
    <x v="0"/>
  </r>
  <r>
    <x v="2"/>
    <n v="199"/>
    <x v="34"/>
    <s v="CoV_Novavax"/>
    <s v="4302MF017-CDC"/>
    <s v="Vial"/>
    <n v="1111231"/>
    <n v="3"/>
    <n v="5"/>
    <n v="0"/>
    <n v="5"/>
    <n v="0"/>
    <n v="0"/>
    <x v="21"/>
  </r>
  <r>
    <x v="5"/>
    <n v="200"/>
    <x v="34"/>
    <s v="CoV_BioNTech"/>
    <s v="2C097A_1111116-CDC"/>
    <s v="Vial"/>
    <n v="1111116"/>
    <n v="0"/>
    <n v="2"/>
    <n v="0"/>
    <n v="2"/>
    <n v="0"/>
    <n v="0"/>
    <x v="0"/>
  </r>
  <r>
    <x v="0"/>
    <n v="201"/>
    <x v="34"/>
    <s v="CoV_bModerna_BA1"/>
    <s v="018B22A_1111122-CDC"/>
    <s v="Vial"/>
    <n v="1111122"/>
    <n v="0"/>
    <n v="10"/>
    <n v="0"/>
    <n v="7"/>
    <n v="0"/>
    <n v="0"/>
    <x v="21"/>
  </r>
  <r>
    <x v="5"/>
    <n v="202"/>
    <x v="34"/>
    <s v="CoV_BioNTech"/>
    <s v="2C097A_1111208-CDC"/>
    <s v="Vial"/>
    <n v="1111208"/>
    <n v="0"/>
    <n v="3"/>
    <n v="0"/>
    <n v="0"/>
    <n v="0"/>
    <n v="0"/>
    <x v="21"/>
  </r>
  <r>
    <x v="2"/>
    <n v="203"/>
    <x v="35"/>
    <s v="CoV_Novavax"/>
    <s v="4302MF017-CDC"/>
    <s v="Vial"/>
    <n v="1111231"/>
    <n v="2"/>
    <n v="2"/>
    <n v="0"/>
    <n v="2"/>
    <n v="0"/>
    <n v="0"/>
    <x v="10"/>
  </r>
  <r>
    <x v="3"/>
    <n v="204"/>
    <x v="35"/>
    <s v="CoV_Moderna"/>
    <s v="2100706_1111205-CDC"/>
    <s v="Vial"/>
    <n v="1111205"/>
    <n v="0"/>
    <n v="5"/>
    <n v="0"/>
    <n v="3"/>
    <n v="0"/>
    <n v="0"/>
    <x v="10"/>
  </r>
  <r>
    <x v="6"/>
    <n v="205"/>
    <x v="35"/>
    <s v="CoV_Moderna"/>
    <s v="000440A_1111122-CDC"/>
    <s v="Vial"/>
    <n v="1111122"/>
    <n v="7"/>
    <n v="9"/>
    <n v="0"/>
    <n v="12"/>
    <n v="0"/>
    <n v="0"/>
    <x v="2"/>
  </r>
  <r>
    <x v="5"/>
    <n v="206"/>
    <x v="35"/>
    <s v="CoV_BioNTech"/>
    <s v="2C097A_1111116-CDC"/>
    <s v="Vial"/>
    <n v="1111116"/>
    <n v="10"/>
    <n v="0"/>
    <n v="0"/>
    <n v="10"/>
    <n v="0"/>
    <n v="0"/>
    <x v="0"/>
  </r>
  <r>
    <x v="5"/>
    <n v="207"/>
    <x v="35"/>
    <s v="CoV_BioNTech"/>
    <s v="2C097A_1111208-CDC"/>
    <s v="Vial"/>
    <n v="1111208"/>
    <n v="0"/>
    <n v="14"/>
    <n v="0"/>
    <n v="1"/>
    <n v="0"/>
    <n v="0"/>
    <x v="17"/>
  </r>
  <r>
    <x v="3"/>
    <n v="208"/>
    <x v="35"/>
    <s v="CoV_Moderna"/>
    <s v="2100706_1111122-CDC"/>
    <s v="Vial"/>
    <n v="1111122"/>
    <n v="3"/>
    <n v="0"/>
    <n v="0"/>
    <n v="3"/>
    <n v="0"/>
    <n v="0"/>
    <x v="0"/>
  </r>
  <r>
    <x v="0"/>
    <n v="209"/>
    <x v="35"/>
    <s v="CoV_bModerna_BA1"/>
    <s v="018B22A_1111122-CDC"/>
    <s v="Vial"/>
    <n v="1111122"/>
    <n v="20"/>
    <n v="20"/>
    <n v="0"/>
    <n v="27"/>
    <n v="0"/>
    <n v="0"/>
    <x v="17"/>
  </r>
  <r>
    <x v="0"/>
    <n v="210"/>
    <x v="36"/>
    <s v="CoV_bModerna_BA1"/>
    <s v="036E22A_1111108-CDC"/>
    <s v="Vial"/>
    <n v="1111108"/>
    <n v="7"/>
    <n v="0"/>
    <n v="0"/>
    <n v="7"/>
    <n v="0"/>
    <n v="0"/>
    <x v="0"/>
  </r>
  <r>
    <x v="6"/>
    <n v="211"/>
    <x v="37"/>
    <s v="CoV_Moderna"/>
    <s v="000440A_1111205-CDC"/>
    <s v="Vial"/>
    <n v="1111205"/>
    <n v="0"/>
    <n v="1"/>
    <n v="0"/>
    <n v="0"/>
    <n v="0"/>
    <n v="0"/>
    <x v="12"/>
  </r>
  <r>
    <x v="7"/>
    <n v="212"/>
    <x v="37"/>
    <s v="CoV_BioNTech"/>
    <s v="GE0695_1111128-CDC"/>
    <s v="Vial"/>
    <n v="1111128"/>
    <n v="1"/>
    <n v="0"/>
    <n v="0"/>
    <n v="1"/>
    <n v="0"/>
    <n v="0"/>
    <x v="0"/>
  </r>
  <r>
    <x v="7"/>
    <n v="213"/>
    <x v="37"/>
    <s v="CoV_BioNTech"/>
    <s v="GE0695_1111114-CDC"/>
    <s v="Vial"/>
    <n v="1111114"/>
    <n v="0"/>
    <n v="1"/>
    <n v="0"/>
    <n v="1"/>
    <n v="0"/>
    <n v="0"/>
    <x v="0"/>
  </r>
  <r>
    <x v="3"/>
    <n v="214"/>
    <x v="37"/>
    <s v="CoV_Moderna"/>
    <s v="2100706_1111122-CDC"/>
    <s v="Vial"/>
    <n v="1111122"/>
    <n v="1"/>
    <n v="0"/>
    <n v="0"/>
    <n v="1"/>
    <n v="0"/>
    <n v="0"/>
    <x v="0"/>
  </r>
  <r>
    <x v="7"/>
    <n v="215"/>
    <x v="37"/>
    <s v="CoV_BioNTech"/>
    <s v="GE0695_1120110-CDC"/>
    <s v="Vial"/>
    <n v="1120110"/>
    <n v="0"/>
    <n v="1"/>
    <n v="0"/>
    <n v="0"/>
    <n v="0"/>
    <n v="0"/>
    <x v="12"/>
  </r>
  <r>
    <x v="6"/>
    <n v="216"/>
    <x v="37"/>
    <s v="CoV_Moderna"/>
    <s v="000440A_1111122-CDC"/>
    <s v="Vial"/>
    <n v="1111122"/>
    <n v="0"/>
    <n v="1"/>
    <n v="0"/>
    <n v="0"/>
    <n v="0"/>
    <n v="0"/>
    <x v="12"/>
  </r>
  <r>
    <x v="3"/>
    <n v="217"/>
    <x v="37"/>
    <s v="CoV_Moderna"/>
    <s v="2100706_1111205-CDC"/>
    <s v="Vial"/>
    <n v="1111205"/>
    <n v="0"/>
    <n v="2"/>
    <n v="0"/>
    <n v="0"/>
    <n v="0"/>
    <n v="0"/>
    <x v="10"/>
  </r>
  <r>
    <x v="0"/>
    <n v="218"/>
    <x v="37"/>
    <s v="CoV_bModerna_BA1"/>
    <s v="018B22A_1111122-CDC"/>
    <s v="Vial"/>
    <n v="1111122"/>
    <n v="33"/>
    <n v="2"/>
    <n v="10"/>
    <n v="24"/>
    <n v="0"/>
    <n v="0"/>
    <x v="12"/>
  </r>
  <r>
    <x v="1"/>
    <n v="219"/>
    <x v="37"/>
    <s v="CoV_BioNTech"/>
    <s v="FW5101_1111220-CDC"/>
    <s v="Vial"/>
    <n v="1111220"/>
    <n v="3"/>
    <n v="0"/>
    <n v="0"/>
    <n v="0"/>
    <n v="0"/>
    <n v="0"/>
    <x v="21"/>
  </r>
  <r>
    <x v="5"/>
    <n v="220"/>
    <x v="37"/>
    <s v="CoV_BioNTech"/>
    <s v="2C097A_1111208-CDC"/>
    <s v="Vial"/>
    <n v="1111208"/>
    <n v="0"/>
    <n v="2"/>
    <n v="0"/>
    <n v="1"/>
    <n v="0"/>
    <n v="0"/>
    <x v="12"/>
  </r>
  <r>
    <x v="6"/>
    <n v="221"/>
    <x v="37"/>
    <s v="CoV_Moderna"/>
    <s v="000440A_1111108-CDC"/>
    <s v="Vial"/>
    <n v="1111108"/>
    <n v="2"/>
    <n v="0"/>
    <n v="0"/>
    <n v="2"/>
    <n v="0"/>
    <n v="0"/>
    <x v="0"/>
  </r>
  <r>
    <x v="0"/>
    <n v="222"/>
    <x v="38"/>
    <s v="CoV_bModerna_BA1"/>
    <s v="036E22A_1111108-CDC"/>
    <s v="Vial"/>
    <n v="1111108"/>
    <n v="2"/>
    <n v="0"/>
    <n v="0"/>
    <n v="2"/>
    <n v="0"/>
    <n v="0"/>
    <x v="0"/>
  </r>
  <r>
    <x v="5"/>
    <n v="223"/>
    <x v="39"/>
    <s v="CoV_BioNTech"/>
    <s v="2C097A_1111116-CDC"/>
    <s v="Vial"/>
    <n v="1111116"/>
    <n v="25"/>
    <n v="0"/>
    <n v="15"/>
    <n v="6"/>
    <n v="0"/>
    <n v="0"/>
    <x v="2"/>
  </r>
  <r>
    <x v="0"/>
    <n v="224"/>
    <x v="39"/>
    <s v="CoV_bModerna_BA1"/>
    <s v="036E22A_1111108-CDC"/>
    <s v="Vial"/>
    <n v="1111108"/>
    <n v="9"/>
    <n v="0"/>
    <n v="0"/>
    <n v="9"/>
    <n v="0"/>
    <n v="0"/>
    <x v="0"/>
  </r>
  <r>
    <x v="6"/>
    <n v="225"/>
    <x v="39"/>
    <s v="CoV_Moderna"/>
    <s v="000440A_1111108-CDC"/>
    <s v="Vial"/>
    <n v="1111108"/>
    <n v="2"/>
    <n v="0"/>
    <n v="0"/>
    <n v="2"/>
    <n v="0"/>
    <n v="0"/>
    <x v="0"/>
  </r>
  <r>
    <x v="6"/>
    <n v="226"/>
    <x v="39"/>
    <s v="CoV_Moderna"/>
    <s v="000440A_1111122-CDC"/>
    <s v="Vial"/>
    <n v="1111122"/>
    <n v="0"/>
    <n v="2"/>
    <n v="0"/>
    <n v="0"/>
    <n v="0"/>
    <n v="0"/>
    <x v="10"/>
  </r>
  <r>
    <x v="0"/>
    <n v="227"/>
    <x v="39"/>
    <s v="CoV_bModerna_BA1"/>
    <s v="018B22A_1111122-CDC"/>
    <s v="Vial"/>
    <n v="1111122"/>
    <n v="0"/>
    <n v="12"/>
    <n v="0"/>
    <n v="5"/>
    <n v="0"/>
    <n v="0"/>
    <x v="14"/>
  </r>
  <r>
    <x v="7"/>
    <n v="228"/>
    <x v="39"/>
    <s v="CoV_BioNTech"/>
    <s v="GE0695_1111114-CDC"/>
    <s v="Vial"/>
    <n v="1111114"/>
    <n v="2"/>
    <n v="0"/>
    <n v="0"/>
    <n v="2"/>
    <n v="0"/>
    <n v="0"/>
    <x v="0"/>
  </r>
  <r>
    <x v="1"/>
    <n v="229"/>
    <x v="39"/>
    <s v="CoV_BioNTech"/>
    <s v="FW5101_1111114-CDC"/>
    <s v="Vial"/>
    <n v="1111114"/>
    <n v="3"/>
    <n v="0"/>
    <n v="0"/>
    <n v="3"/>
    <n v="0"/>
    <n v="0"/>
    <x v="0"/>
  </r>
  <r>
    <x v="4"/>
    <n v="230"/>
    <x v="39"/>
    <s v="CoV_Medigen"/>
    <s v="SP2130-CDC"/>
    <s v="Syringe"/>
    <n v="1111109"/>
    <n v="16"/>
    <n v="0"/>
    <n v="0"/>
    <n v="3"/>
    <n v="0"/>
    <n v="0"/>
    <x v="17"/>
  </r>
  <r>
    <x v="2"/>
    <n v="231"/>
    <x v="40"/>
    <s v="CoV_Novavax"/>
    <s v="4302MF017-CDC"/>
    <s v="Vial"/>
    <n v="1111231"/>
    <n v="8"/>
    <n v="5"/>
    <n v="0"/>
    <n v="7"/>
    <n v="0"/>
    <n v="0"/>
    <x v="20"/>
  </r>
  <r>
    <x v="5"/>
    <n v="232"/>
    <x v="40"/>
    <s v="CoV_BioNTech"/>
    <s v="2C097A_1111116-CDC"/>
    <s v="Vial"/>
    <n v="1111116"/>
    <n v="5"/>
    <n v="0"/>
    <n v="0"/>
    <n v="5"/>
    <n v="0"/>
    <n v="0"/>
    <x v="0"/>
  </r>
  <r>
    <x v="6"/>
    <n v="233"/>
    <x v="40"/>
    <s v="CoV_Moderna"/>
    <s v="000440A_1111122-CDC"/>
    <s v="Vial"/>
    <n v="1111122"/>
    <n v="10"/>
    <n v="0"/>
    <n v="0"/>
    <n v="3"/>
    <n v="0"/>
    <n v="0"/>
    <x v="14"/>
  </r>
  <r>
    <x v="0"/>
    <n v="234"/>
    <x v="40"/>
    <s v="CoV_bModerna_BA1"/>
    <s v="018B22A_1111205-CDC"/>
    <s v="Vial"/>
    <n v="1111205"/>
    <n v="0"/>
    <n v="10"/>
    <n v="0"/>
    <n v="0"/>
    <n v="0"/>
    <n v="0"/>
    <x v="13"/>
  </r>
  <r>
    <x v="0"/>
    <n v="235"/>
    <x v="40"/>
    <s v="CoV_bModerna_BA1"/>
    <s v="036E22A_1111108-CDC"/>
    <s v="Vial"/>
    <n v="1111108"/>
    <n v="8"/>
    <n v="0"/>
    <n v="0"/>
    <n v="8"/>
    <n v="0"/>
    <n v="0"/>
    <x v="0"/>
  </r>
  <r>
    <x v="0"/>
    <n v="236"/>
    <x v="40"/>
    <s v="CoV_bModerna_BA1"/>
    <s v="018B22A_1111122-CDC"/>
    <s v="Vial"/>
    <n v="1111122"/>
    <n v="30"/>
    <n v="0"/>
    <n v="0"/>
    <n v="12"/>
    <n v="0"/>
    <n v="0"/>
    <x v="11"/>
  </r>
  <r>
    <x v="3"/>
    <n v="237"/>
    <x v="40"/>
    <s v="CoV_Moderna"/>
    <s v="2100706_1111122-CDC"/>
    <s v="Vial"/>
    <n v="1111122"/>
    <n v="3"/>
    <n v="0"/>
    <n v="0"/>
    <n v="3"/>
    <n v="0"/>
    <n v="0"/>
    <x v="0"/>
  </r>
  <r>
    <x v="7"/>
    <n v="238"/>
    <x v="40"/>
    <s v="CoV_BioNTech"/>
    <s v="GE0695_1120110-CDC"/>
    <s v="Vial"/>
    <n v="1120110"/>
    <n v="0"/>
    <n v="5"/>
    <n v="0"/>
    <n v="1"/>
    <n v="0"/>
    <n v="0"/>
    <x v="2"/>
  </r>
  <r>
    <x v="3"/>
    <n v="239"/>
    <x v="41"/>
    <s v="CoV_Moderna"/>
    <s v="2100706_1111122-CDC"/>
    <s v="Vial"/>
    <n v="1111122"/>
    <n v="0"/>
    <n v="1"/>
    <n v="0"/>
    <n v="1"/>
    <n v="0"/>
    <n v="0"/>
    <x v="0"/>
  </r>
  <r>
    <x v="0"/>
    <n v="240"/>
    <x v="41"/>
    <s v="CoV_bModerna_BA1"/>
    <s v="018B22A_1111122-CDC"/>
    <s v="Vial"/>
    <n v="1111122"/>
    <n v="0"/>
    <n v="1"/>
    <n v="0"/>
    <n v="1"/>
    <n v="0"/>
    <n v="0"/>
    <x v="0"/>
  </r>
  <r>
    <x v="6"/>
    <n v="241"/>
    <x v="41"/>
    <s v="CoV_Moderna"/>
    <s v="000440A_1111122-CDC"/>
    <s v="Vial"/>
    <n v="1111122"/>
    <n v="0"/>
    <n v="9"/>
    <n v="8"/>
    <n v="0"/>
    <n v="0"/>
    <n v="0"/>
    <x v="12"/>
  </r>
  <r>
    <x v="2"/>
    <n v="242"/>
    <x v="41"/>
    <s v="CoV_Novavax"/>
    <s v="4302MF017-CDC"/>
    <s v="Vial"/>
    <n v="1111231"/>
    <n v="1"/>
    <n v="0"/>
    <n v="0"/>
    <n v="0"/>
    <n v="0"/>
    <n v="0"/>
    <x v="12"/>
  </r>
  <r>
    <x v="7"/>
    <n v="243"/>
    <x v="42"/>
    <s v="CoV_BioNTech"/>
    <s v="GE0695_1111101-CDC"/>
    <s v="Vial"/>
    <n v="1111101"/>
    <n v="1"/>
    <n v="0"/>
    <n v="0"/>
    <n v="1"/>
    <n v="0"/>
    <n v="0"/>
    <x v="0"/>
  </r>
  <r>
    <x v="1"/>
    <n v="244"/>
    <x v="42"/>
    <s v="CoV_BioNTech"/>
    <s v="FW5101_1111031-CDC"/>
    <s v="Vial"/>
    <n v="1111031"/>
    <n v="1"/>
    <n v="0"/>
    <n v="0"/>
    <n v="1"/>
    <n v="0"/>
    <n v="0"/>
    <x v="0"/>
  </r>
  <r>
    <x v="1"/>
    <n v="245"/>
    <x v="42"/>
    <s v="CoV_BioNTech"/>
    <s v="FW5101_1111114-CDC"/>
    <s v="Vial"/>
    <n v="1111114"/>
    <n v="2"/>
    <n v="0"/>
    <n v="0"/>
    <n v="2"/>
    <n v="0"/>
    <n v="0"/>
    <x v="0"/>
  </r>
  <r>
    <x v="7"/>
    <n v="246"/>
    <x v="42"/>
    <s v="CoV_BioNTech"/>
    <s v="GE0695_1111114-CDC"/>
    <s v="Vial"/>
    <n v="1111114"/>
    <n v="1"/>
    <n v="0"/>
    <n v="0"/>
    <n v="1"/>
    <n v="0"/>
    <n v="0"/>
    <x v="0"/>
  </r>
  <r>
    <x v="1"/>
    <n v="247"/>
    <x v="43"/>
    <s v="CoV_BioNTech"/>
    <s v="FW5101_1111220-CDC"/>
    <s v="Vial"/>
    <n v="1111220"/>
    <n v="5"/>
    <n v="0"/>
    <n v="0"/>
    <n v="5"/>
    <n v="0"/>
    <n v="0"/>
    <x v="0"/>
  </r>
  <r>
    <x v="0"/>
    <n v="248"/>
    <x v="43"/>
    <s v="CoV_bModerna_BA1"/>
    <s v="018B22A_1111122-CDC"/>
    <s v="Vial"/>
    <n v="1111122"/>
    <n v="20"/>
    <n v="0"/>
    <n v="0"/>
    <n v="9"/>
    <n v="0"/>
    <n v="0"/>
    <x v="15"/>
  </r>
  <r>
    <x v="3"/>
    <n v="249"/>
    <x v="43"/>
    <s v="CoV_Moderna"/>
    <s v="2100706_1111122-CDC"/>
    <s v="Vial"/>
    <n v="1111122"/>
    <n v="3"/>
    <n v="0"/>
    <n v="0"/>
    <n v="3"/>
    <n v="0"/>
    <n v="0"/>
    <x v="0"/>
  </r>
  <r>
    <x v="7"/>
    <n v="250"/>
    <x v="43"/>
    <s v="CoV_BioNTech"/>
    <s v="GE0695_1111220-CDC"/>
    <s v="Vial"/>
    <n v="1111220"/>
    <n v="10"/>
    <n v="5"/>
    <n v="0"/>
    <n v="5"/>
    <n v="0"/>
    <n v="0"/>
    <x v="13"/>
  </r>
  <r>
    <x v="0"/>
    <n v="251"/>
    <x v="43"/>
    <s v="CoV_bModerna_BA1"/>
    <s v="036E22A_1111108-CDC"/>
    <s v="Vial"/>
    <n v="1111108"/>
    <n v="5"/>
    <n v="0"/>
    <n v="0"/>
    <n v="5"/>
    <n v="0"/>
    <n v="0"/>
    <x v="0"/>
  </r>
  <r>
    <x v="2"/>
    <n v="252"/>
    <x v="43"/>
    <s v="CoV_Novavax"/>
    <s v="4302MF017-CDC"/>
    <s v="Vial"/>
    <n v="1111231"/>
    <n v="9"/>
    <n v="0"/>
    <n v="0"/>
    <n v="8"/>
    <n v="0"/>
    <n v="0"/>
    <x v="12"/>
  </r>
  <r>
    <x v="5"/>
    <n v="253"/>
    <x v="43"/>
    <s v="CoV_BioNTech"/>
    <s v="2C097A_1111116-CDC"/>
    <s v="Vial"/>
    <n v="1111116"/>
    <n v="4"/>
    <n v="7"/>
    <n v="0"/>
    <n v="9"/>
    <n v="0"/>
    <n v="0"/>
    <x v="10"/>
  </r>
  <r>
    <x v="6"/>
    <n v="254"/>
    <x v="43"/>
    <s v="CoV_Moderna"/>
    <s v="000440A_1111122-CDC"/>
    <s v="Vial"/>
    <n v="1111122"/>
    <n v="9"/>
    <n v="2"/>
    <n v="0"/>
    <n v="6"/>
    <n v="0"/>
    <n v="0"/>
    <x v="3"/>
  </r>
  <r>
    <x v="7"/>
    <n v="255"/>
    <x v="43"/>
    <s v="CoV_BioNTech"/>
    <s v="GE0695_1111114-CDC"/>
    <s v="Vial"/>
    <n v="1111114"/>
    <n v="1"/>
    <n v="0"/>
    <n v="0"/>
    <n v="1"/>
    <n v="0"/>
    <n v="0"/>
    <x v="0"/>
  </r>
  <r>
    <x v="6"/>
    <n v="256"/>
    <x v="44"/>
    <s v="CoV_Moderna"/>
    <s v="000440A_1111205-CDC"/>
    <s v="Vial"/>
    <n v="1111205"/>
    <n v="0"/>
    <n v="10"/>
    <n v="0"/>
    <n v="0"/>
    <n v="0"/>
    <n v="0"/>
    <x v="13"/>
  </r>
  <r>
    <x v="0"/>
    <n v="257"/>
    <x v="44"/>
    <s v="CoV_bModerna_BA1"/>
    <s v="036E22A_1111108-CDC"/>
    <s v="Vial"/>
    <n v="1111108"/>
    <n v="192"/>
    <n v="0"/>
    <n v="129"/>
    <n v="63"/>
    <n v="0"/>
    <n v="0"/>
    <x v="0"/>
  </r>
  <r>
    <x v="0"/>
    <n v="258"/>
    <x v="44"/>
    <s v="CoV_bModerna_BA1"/>
    <s v="018B22A_1111122-CDC"/>
    <s v="Vial"/>
    <n v="1111122"/>
    <n v="0"/>
    <n v="160"/>
    <n v="0"/>
    <n v="38"/>
    <n v="0"/>
    <n v="0"/>
    <x v="28"/>
  </r>
  <r>
    <x v="7"/>
    <n v="259"/>
    <x v="44"/>
    <s v="CoV_BioNTech"/>
    <s v="GE0695_1111220-CDC"/>
    <s v="Vial"/>
    <n v="1111220"/>
    <n v="0"/>
    <n v="10"/>
    <n v="0"/>
    <n v="0"/>
    <n v="0"/>
    <n v="0"/>
    <x v="13"/>
  </r>
  <r>
    <x v="0"/>
    <n v="260"/>
    <x v="45"/>
    <s v="CoV_bModerna_BA1"/>
    <s v="018B22A_1111205-CDC"/>
    <s v="Vial"/>
    <n v="1111205"/>
    <n v="0"/>
    <n v="30"/>
    <n v="0"/>
    <n v="0"/>
    <n v="0"/>
    <n v="0"/>
    <x v="29"/>
  </r>
  <r>
    <x v="7"/>
    <n v="261"/>
    <x v="45"/>
    <s v="CoV_BioNTech"/>
    <s v="GE0695_1111114-CDC"/>
    <s v="Vial"/>
    <n v="1111114"/>
    <n v="7"/>
    <n v="0"/>
    <n v="0"/>
    <n v="7"/>
    <n v="0"/>
    <n v="0"/>
    <x v="0"/>
  </r>
  <r>
    <x v="5"/>
    <n v="262"/>
    <x v="45"/>
    <s v="CoV_BioNTech"/>
    <s v="2C097A_1111116-CDC"/>
    <s v="Vial"/>
    <n v="1111116"/>
    <n v="18"/>
    <n v="3"/>
    <n v="0"/>
    <n v="21"/>
    <n v="0"/>
    <n v="0"/>
    <x v="0"/>
  </r>
  <r>
    <x v="0"/>
    <n v="263"/>
    <x v="45"/>
    <s v="CoV_bModerna_BA1"/>
    <s v="018B22A_1111122-CDC"/>
    <s v="Vial"/>
    <n v="1111122"/>
    <n v="28"/>
    <n v="0"/>
    <n v="0"/>
    <n v="20"/>
    <n v="0"/>
    <n v="0"/>
    <x v="5"/>
  </r>
  <r>
    <x v="0"/>
    <n v="264"/>
    <x v="46"/>
    <s v="CoV_bModerna_BA1"/>
    <s v="036E22A_1111108-CDC"/>
    <s v="Vial"/>
    <n v="1111108"/>
    <n v="2"/>
    <n v="0"/>
    <n v="0"/>
    <n v="2"/>
    <n v="0"/>
    <n v="0"/>
    <x v="0"/>
  </r>
  <r>
    <x v="6"/>
    <n v="265"/>
    <x v="47"/>
    <s v="CoV_Moderna"/>
    <s v="000440A_1111205-CDC"/>
    <s v="Vial"/>
    <n v="1111205"/>
    <n v="0"/>
    <n v="5"/>
    <n v="0"/>
    <n v="0"/>
    <n v="0"/>
    <n v="0"/>
    <x v="3"/>
  </r>
  <r>
    <x v="6"/>
    <n v="266"/>
    <x v="48"/>
    <s v="CoV_Moderna"/>
    <s v="000440A_1111205-CDC"/>
    <s v="Vial"/>
    <n v="1111205"/>
    <n v="0"/>
    <n v="3"/>
    <n v="0"/>
    <n v="0"/>
    <n v="0"/>
    <n v="0"/>
    <x v="21"/>
  </r>
  <r>
    <x v="0"/>
    <n v="267"/>
    <x v="48"/>
    <s v="CoV_bModerna_BA1"/>
    <s v="036E22A_1111108-CDC"/>
    <s v="Vial"/>
    <n v="1111108"/>
    <n v="11"/>
    <n v="0"/>
    <n v="0"/>
    <n v="11"/>
    <n v="0"/>
    <n v="0"/>
    <x v="0"/>
  </r>
  <r>
    <x v="7"/>
    <n v="268"/>
    <x v="48"/>
    <s v="CoV_BioNTech"/>
    <s v="GE0695_1120110-CDC"/>
    <s v="Vial"/>
    <n v="1120110"/>
    <n v="0"/>
    <n v="3"/>
    <n v="0"/>
    <n v="2"/>
    <n v="0"/>
    <n v="0"/>
    <x v="12"/>
  </r>
  <r>
    <x v="7"/>
    <n v="269"/>
    <x v="48"/>
    <s v="CoV_BioNTech"/>
    <s v="GE0695_1111220-CDC"/>
    <s v="Vial"/>
    <n v="1111220"/>
    <n v="3"/>
    <n v="0"/>
    <n v="0"/>
    <n v="3"/>
    <n v="0"/>
    <n v="0"/>
    <x v="0"/>
  </r>
  <r>
    <x v="5"/>
    <n v="270"/>
    <x v="48"/>
    <s v="CoV_BioNTech"/>
    <s v="2C097A_1111208-CDC"/>
    <s v="Vial"/>
    <n v="1111208"/>
    <n v="0"/>
    <n v="7"/>
    <n v="0"/>
    <n v="6"/>
    <n v="0"/>
    <n v="0"/>
    <x v="12"/>
  </r>
  <r>
    <x v="6"/>
    <n v="271"/>
    <x v="48"/>
    <s v="CoV_Moderna"/>
    <s v="000440A_1111108-CDC"/>
    <s v="Vial"/>
    <n v="1111108"/>
    <n v="6"/>
    <n v="0"/>
    <n v="0"/>
    <n v="6"/>
    <n v="0"/>
    <n v="0"/>
    <x v="0"/>
  </r>
  <r>
    <x v="5"/>
    <n v="272"/>
    <x v="48"/>
    <s v="CoV_BioNTech"/>
    <s v="2C097A_1111116-CDC"/>
    <s v="Vial"/>
    <n v="1111116"/>
    <n v="10"/>
    <n v="0"/>
    <n v="0"/>
    <n v="10"/>
    <n v="0"/>
    <n v="0"/>
    <x v="0"/>
  </r>
  <r>
    <x v="0"/>
    <n v="273"/>
    <x v="48"/>
    <s v="CoV_bModerna_BA1"/>
    <s v="018B22A_1111122-CDC"/>
    <s v="Vial"/>
    <n v="1111122"/>
    <n v="0"/>
    <n v="40"/>
    <n v="0"/>
    <n v="15"/>
    <n v="0"/>
    <n v="0"/>
    <x v="30"/>
  </r>
  <r>
    <x v="6"/>
    <n v="274"/>
    <x v="48"/>
    <s v="CoV_Moderna"/>
    <s v="000440A_1111122-CDC"/>
    <s v="Vial"/>
    <n v="1111122"/>
    <n v="0"/>
    <n v="3"/>
    <n v="0"/>
    <n v="1"/>
    <n v="0"/>
    <n v="0"/>
    <x v="10"/>
  </r>
  <r>
    <x v="3"/>
    <n v="275"/>
    <x v="49"/>
    <s v="CoV_Moderna"/>
    <s v="2100706_1111205-CDC"/>
    <s v="Vial"/>
    <n v="1111205"/>
    <n v="0"/>
    <n v="2"/>
    <n v="0"/>
    <n v="1"/>
    <n v="0"/>
    <n v="0"/>
    <x v="12"/>
  </r>
  <r>
    <x v="0"/>
    <n v="276"/>
    <x v="49"/>
    <s v="CoV_bModerna_BA1"/>
    <s v="036E22A_1111108-CDC"/>
    <s v="Vial"/>
    <n v="1111108"/>
    <n v="8"/>
    <n v="0"/>
    <n v="0"/>
    <n v="8"/>
    <n v="0"/>
    <n v="0"/>
    <x v="0"/>
  </r>
  <r>
    <x v="7"/>
    <n v="277"/>
    <x v="49"/>
    <s v="CoV_BioNTech"/>
    <s v="GE0695_1120110-CDC"/>
    <s v="Vial"/>
    <n v="1120110"/>
    <n v="0"/>
    <n v="5"/>
    <n v="0"/>
    <n v="0"/>
    <n v="0"/>
    <n v="0"/>
    <x v="3"/>
  </r>
  <r>
    <x v="5"/>
    <n v="278"/>
    <x v="49"/>
    <s v="CoV_BioNTech"/>
    <s v="2C097A_1111208-CDC"/>
    <s v="Vial"/>
    <n v="1111208"/>
    <n v="0"/>
    <n v="2"/>
    <n v="0"/>
    <n v="2"/>
    <n v="0"/>
    <n v="0"/>
    <x v="0"/>
  </r>
  <r>
    <x v="6"/>
    <n v="279"/>
    <x v="49"/>
    <s v="CoV_Moderna"/>
    <s v="000440A_1111122-CDC"/>
    <s v="Vial"/>
    <n v="1111122"/>
    <n v="9"/>
    <n v="2"/>
    <n v="0"/>
    <n v="8"/>
    <n v="0"/>
    <n v="0"/>
    <x v="21"/>
  </r>
  <r>
    <x v="0"/>
    <n v="280"/>
    <x v="49"/>
    <s v="CoV_bModerna_BA1"/>
    <s v="018B22A_1111122-CDC"/>
    <s v="Vial"/>
    <n v="1111122"/>
    <n v="20"/>
    <n v="10"/>
    <n v="0"/>
    <n v="23"/>
    <n v="0"/>
    <n v="0"/>
    <x v="14"/>
  </r>
  <r>
    <x v="7"/>
    <n v="281"/>
    <x v="50"/>
    <s v="CoV_BioNTech"/>
    <s v="GE0695_1111114-CDC"/>
    <s v="Vial"/>
    <n v="1111114"/>
    <n v="3"/>
    <n v="0"/>
    <n v="0"/>
    <n v="3"/>
    <n v="0"/>
    <n v="0"/>
    <x v="0"/>
  </r>
  <r>
    <x v="2"/>
    <n v="282"/>
    <x v="50"/>
    <s v="CoV_Novavax"/>
    <s v="4302MF017-CDC"/>
    <s v="Vial"/>
    <n v="1111231"/>
    <n v="5"/>
    <n v="0"/>
    <n v="0"/>
    <n v="0"/>
    <n v="0"/>
    <n v="0"/>
    <x v="3"/>
  </r>
  <r>
    <x v="1"/>
    <n v="283"/>
    <x v="50"/>
    <s v="CoV_BioNTech"/>
    <s v="FW5101_1111128-CDC"/>
    <s v="Vial"/>
    <n v="1111128"/>
    <n v="1"/>
    <n v="0"/>
    <n v="0"/>
    <n v="1"/>
    <n v="0"/>
    <n v="0"/>
    <x v="0"/>
  </r>
  <r>
    <x v="2"/>
    <n v="284"/>
    <x v="51"/>
    <s v="CoV_Novavax"/>
    <s v="4302MF017-CDC"/>
    <s v="Vial"/>
    <n v="1111231"/>
    <n v="2"/>
    <n v="0"/>
    <n v="0"/>
    <n v="1"/>
    <n v="0"/>
    <n v="0"/>
    <x v="12"/>
  </r>
  <r>
    <x v="0"/>
    <n v="285"/>
    <x v="51"/>
    <s v="CoV_bModerna_BA1"/>
    <s v="018B22A_1111122-CDC"/>
    <s v="Vial"/>
    <n v="1111122"/>
    <n v="10"/>
    <n v="0"/>
    <n v="2"/>
    <n v="6"/>
    <n v="0"/>
    <n v="0"/>
    <x v="10"/>
  </r>
  <r>
    <x v="0"/>
    <n v="286"/>
    <x v="52"/>
    <s v="CoV_bModerna_BA1"/>
    <s v="018B22A_1111122-CDC"/>
    <s v="Vial"/>
    <n v="1111122"/>
    <n v="0"/>
    <n v="10"/>
    <n v="2"/>
    <n v="0"/>
    <n v="0"/>
    <n v="0"/>
    <x v="5"/>
  </r>
  <r>
    <x v="3"/>
    <n v="287"/>
    <x v="52"/>
    <s v="CoV_Moderna"/>
    <s v="2100706_1111205-CDC"/>
    <s v="Vial"/>
    <n v="1111205"/>
    <n v="0"/>
    <n v="3"/>
    <n v="3"/>
    <n v="0"/>
    <n v="0"/>
    <n v="0"/>
    <x v="0"/>
  </r>
  <r>
    <x v="0"/>
    <n v="288"/>
    <x v="52"/>
    <s v="CoV_bModerna_BA1"/>
    <s v="036E22A_1111108-CDC"/>
    <s v="Vial"/>
    <n v="1111108"/>
    <n v="10"/>
    <n v="0"/>
    <n v="0"/>
    <n v="10"/>
    <n v="0"/>
    <n v="0"/>
    <x v="0"/>
  </r>
  <r>
    <x v="5"/>
    <n v="289"/>
    <x v="52"/>
    <s v="CoV_BioNTech"/>
    <s v="2C097A_1111208-CDC"/>
    <s v="Vial"/>
    <n v="1111208"/>
    <n v="0"/>
    <n v="2"/>
    <n v="2"/>
    <n v="0"/>
    <n v="0"/>
    <n v="0"/>
    <x v="0"/>
  </r>
  <r>
    <x v="7"/>
    <n v="290"/>
    <x v="53"/>
    <s v="CoV_BioNTech"/>
    <s v="GE0695_1111114-CDC"/>
    <s v="Vial"/>
    <n v="1111114"/>
    <n v="1"/>
    <n v="8"/>
    <n v="0"/>
    <n v="7"/>
    <n v="0"/>
    <n v="0"/>
    <x v="10"/>
  </r>
  <r>
    <x v="1"/>
    <n v="291"/>
    <x v="53"/>
    <s v="CoV_BioNTech"/>
    <s v="FW5101_1111220-CDC"/>
    <s v="Vial"/>
    <n v="1111220"/>
    <n v="0"/>
    <n v="10"/>
    <n v="0"/>
    <n v="1"/>
    <n v="0"/>
    <n v="0"/>
    <x v="1"/>
  </r>
  <r>
    <x v="6"/>
    <n v="292"/>
    <x v="53"/>
    <s v="CoV_Moderna"/>
    <s v="000440A_1111122-CDC"/>
    <s v="Vial"/>
    <n v="1111122"/>
    <n v="0"/>
    <n v="8"/>
    <n v="0"/>
    <n v="4"/>
    <n v="0"/>
    <n v="0"/>
    <x v="2"/>
  </r>
  <r>
    <x v="1"/>
    <n v="293"/>
    <x v="53"/>
    <s v="CoV_BioNTech"/>
    <s v="FW5101_1111114-CDC"/>
    <s v="Vial"/>
    <n v="1111114"/>
    <n v="2"/>
    <n v="0"/>
    <n v="0"/>
    <n v="2"/>
    <n v="0"/>
    <n v="0"/>
    <x v="0"/>
  </r>
  <r>
    <x v="3"/>
    <n v="294"/>
    <x v="53"/>
    <s v="CoV_Moderna"/>
    <s v="2100706_1111122-CDC"/>
    <s v="Vial"/>
    <n v="1111122"/>
    <n v="0"/>
    <n v="3"/>
    <n v="0"/>
    <n v="1"/>
    <n v="0"/>
    <n v="0"/>
    <x v="10"/>
  </r>
  <r>
    <x v="6"/>
    <n v="295"/>
    <x v="53"/>
    <s v="CoV_Moderna"/>
    <s v="000440A_1111108-CDC"/>
    <s v="Vial"/>
    <n v="1111108"/>
    <n v="0"/>
    <n v="2"/>
    <n v="0"/>
    <n v="2"/>
    <n v="0"/>
    <n v="0"/>
    <x v="0"/>
  </r>
  <r>
    <x v="0"/>
    <n v="296"/>
    <x v="53"/>
    <s v="CoV_bModerna_BA1"/>
    <s v="018B22A_1111122-CDC"/>
    <s v="Vial"/>
    <n v="1111122"/>
    <n v="4"/>
    <n v="210"/>
    <n v="0"/>
    <n v="74"/>
    <n v="0"/>
    <n v="0"/>
    <x v="31"/>
  </r>
  <r>
    <x v="2"/>
    <n v="297"/>
    <x v="54"/>
    <s v="CoV_Novavax"/>
    <s v="4302MF017-CDC"/>
    <s v="Vial"/>
    <n v="1111231"/>
    <n v="13"/>
    <n v="0"/>
    <n v="0"/>
    <n v="3"/>
    <n v="0"/>
    <n v="0"/>
    <x v="13"/>
  </r>
  <r>
    <x v="0"/>
    <n v="298"/>
    <x v="54"/>
    <s v="CoV_bModerna_BA1"/>
    <s v="036E22A_1111108-CDC"/>
    <s v="Vial"/>
    <n v="1111108"/>
    <n v="8"/>
    <n v="0"/>
    <n v="0"/>
    <n v="8"/>
    <n v="0"/>
    <n v="0"/>
    <x v="0"/>
  </r>
  <r>
    <x v="0"/>
    <n v="299"/>
    <x v="54"/>
    <s v="CoV_bModerna_BA1"/>
    <s v="018B22A_1111205-CDC"/>
    <s v="Vial"/>
    <n v="1111205"/>
    <n v="0"/>
    <n v="15"/>
    <n v="0"/>
    <n v="0"/>
    <n v="0"/>
    <n v="0"/>
    <x v="26"/>
  </r>
  <r>
    <x v="0"/>
    <n v="300"/>
    <x v="54"/>
    <s v="CoV_bModerna_BA1"/>
    <s v="018B22A_1111122-CDC"/>
    <s v="Vial"/>
    <n v="1111122"/>
    <n v="30"/>
    <n v="10"/>
    <n v="0"/>
    <n v="24"/>
    <n v="0"/>
    <n v="0"/>
    <x v="23"/>
  </r>
  <r>
    <x v="6"/>
    <n v="301"/>
    <x v="55"/>
    <s v="CoV_Moderna"/>
    <s v="000440A_1111003-CDC"/>
    <s v="Vial"/>
    <n v="1111003"/>
    <n v="1"/>
    <n v="0"/>
    <n v="0"/>
    <n v="1"/>
    <n v="0"/>
    <n v="0"/>
    <x v="0"/>
  </r>
  <r>
    <x v="6"/>
    <n v="302"/>
    <x v="55"/>
    <s v="CoV_Moderna"/>
    <s v="000440A_1111108-CDC"/>
    <s v="Vial"/>
    <n v="1111108"/>
    <n v="1"/>
    <n v="0"/>
    <n v="0"/>
    <n v="1"/>
    <n v="0"/>
    <n v="0"/>
    <x v="0"/>
  </r>
  <r>
    <x v="7"/>
    <n v="303"/>
    <x v="55"/>
    <s v="CoV_BioNTech"/>
    <s v="GE0695_1120110-CDC"/>
    <s v="Vial"/>
    <n v="1120110"/>
    <n v="0"/>
    <n v="30"/>
    <n v="0"/>
    <n v="11"/>
    <n v="0"/>
    <n v="0"/>
    <x v="27"/>
  </r>
  <r>
    <x v="1"/>
    <n v="304"/>
    <x v="55"/>
    <s v="CoV_BioNTech"/>
    <s v="FW5101_1111128-CDC"/>
    <s v="Vial"/>
    <n v="1111128"/>
    <n v="0"/>
    <n v="10"/>
    <n v="0"/>
    <n v="0"/>
    <n v="0"/>
    <n v="0"/>
    <x v="13"/>
  </r>
  <r>
    <x v="6"/>
    <n v="305"/>
    <x v="55"/>
    <s v="CoV_Moderna"/>
    <s v="000440A_1111122-CDC"/>
    <s v="Vial"/>
    <n v="1111122"/>
    <n v="0"/>
    <n v="32"/>
    <n v="19"/>
    <n v="11"/>
    <n v="0"/>
    <n v="0"/>
    <x v="10"/>
  </r>
  <r>
    <x v="1"/>
    <n v="306"/>
    <x v="55"/>
    <s v="CoV_BioNTech"/>
    <s v="FW5101_1111107-CDC"/>
    <s v="Vial"/>
    <n v="1111107"/>
    <n v="5"/>
    <n v="0"/>
    <n v="0"/>
    <n v="5"/>
    <n v="0"/>
    <n v="0"/>
    <x v="0"/>
  </r>
  <r>
    <x v="3"/>
    <n v="307"/>
    <x v="55"/>
    <s v="CoV_Moderna"/>
    <s v="2100706_1111122-CDC"/>
    <s v="Vial"/>
    <n v="1111122"/>
    <n v="0"/>
    <n v="5"/>
    <n v="0"/>
    <n v="0"/>
    <n v="0"/>
    <n v="0"/>
    <x v="3"/>
  </r>
  <r>
    <x v="5"/>
    <n v="308"/>
    <x v="55"/>
    <s v="CoV_BioNTech"/>
    <s v="2C097A_1111116-CDC"/>
    <s v="Vial"/>
    <n v="1111116"/>
    <n v="0"/>
    <n v="3"/>
    <n v="0"/>
    <n v="2"/>
    <n v="0"/>
    <n v="0"/>
    <x v="12"/>
  </r>
  <r>
    <x v="0"/>
    <n v="309"/>
    <x v="55"/>
    <s v="CoV_bModerna_BA1"/>
    <s v="018B22A_1111122-CDC"/>
    <s v="Vial"/>
    <n v="1111122"/>
    <n v="0"/>
    <n v="130"/>
    <n v="80"/>
    <n v="46"/>
    <n v="0"/>
    <n v="0"/>
    <x v="2"/>
  </r>
  <r>
    <x v="0"/>
    <n v="310"/>
    <x v="55"/>
    <s v="CoV_bModerna_BA1"/>
    <s v="036E22A_1111108-CDC"/>
    <s v="Vial"/>
    <n v="1111108"/>
    <n v="0"/>
    <n v="113"/>
    <n v="10"/>
    <n v="103"/>
    <n v="0"/>
    <n v="0"/>
    <x v="0"/>
  </r>
  <r>
    <x v="2"/>
    <n v="311"/>
    <x v="55"/>
    <s v="CoV_Novavax"/>
    <s v="4302MF017-CDC"/>
    <s v="Vial"/>
    <n v="1111231"/>
    <n v="10"/>
    <n v="0"/>
    <n v="0"/>
    <n v="2"/>
    <n v="0"/>
    <n v="0"/>
    <x v="5"/>
  </r>
  <r>
    <x v="1"/>
    <n v="312"/>
    <x v="55"/>
    <s v="CoV_BioNTech"/>
    <s v="FW5101_1111114-CDC"/>
    <s v="Vial"/>
    <n v="1111114"/>
    <n v="4"/>
    <n v="10"/>
    <n v="0"/>
    <n v="4"/>
    <n v="0"/>
    <n v="0"/>
    <x v="13"/>
  </r>
  <r>
    <x v="0"/>
    <n v="313"/>
    <x v="56"/>
    <s v="CoV_bModerna_BA1"/>
    <s v="018B22A_1111122-CDC"/>
    <s v="Vial"/>
    <n v="1111122"/>
    <n v="30"/>
    <n v="20"/>
    <n v="0"/>
    <n v="41"/>
    <n v="0"/>
    <n v="0"/>
    <x v="1"/>
  </r>
  <r>
    <x v="5"/>
    <n v="314"/>
    <x v="56"/>
    <s v="CoV_BioNTech"/>
    <s v="2C097A_1111208-CDC"/>
    <s v="Vial"/>
    <n v="1111208"/>
    <n v="0"/>
    <n v="7"/>
    <n v="0"/>
    <n v="3"/>
    <n v="0"/>
    <n v="0"/>
    <x v="2"/>
  </r>
  <r>
    <x v="0"/>
    <n v="315"/>
    <x v="56"/>
    <s v="CoV_bModerna_BA1"/>
    <s v="036E22A_1111108-CDC"/>
    <s v="Vial"/>
    <n v="1111108"/>
    <n v="1"/>
    <n v="0"/>
    <n v="0"/>
    <n v="1"/>
    <n v="0"/>
    <n v="0"/>
    <x v="0"/>
  </r>
  <r>
    <x v="3"/>
    <n v="316"/>
    <x v="56"/>
    <s v="CoV_Moderna"/>
    <s v="2100706_1111205-CDC"/>
    <s v="Vial"/>
    <n v="1111205"/>
    <n v="0"/>
    <n v="5"/>
    <n v="0"/>
    <n v="1"/>
    <n v="0"/>
    <n v="0"/>
    <x v="2"/>
  </r>
  <r>
    <x v="2"/>
    <n v="317"/>
    <x v="56"/>
    <s v="CoV_Novavax"/>
    <s v="4302MF017-CDC"/>
    <s v="Vial"/>
    <n v="1111231"/>
    <n v="3"/>
    <n v="2"/>
    <n v="0"/>
    <n v="4"/>
    <n v="0"/>
    <n v="0"/>
    <x v="12"/>
  </r>
  <r>
    <x v="2"/>
    <n v="318"/>
    <x v="57"/>
    <s v="CoV_Novavax"/>
    <s v="4302MF017-CDC"/>
    <s v="Vial"/>
    <n v="1111231"/>
    <n v="6"/>
    <n v="0"/>
    <n v="0"/>
    <n v="2"/>
    <n v="0"/>
    <n v="0"/>
    <x v="2"/>
  </r>
  <r>
    <x v="7"/>
    <n v="319"/>
    <x v="57"/>
    <s v="CoV_BioNTech"/>
    <s v="GE0695_1111128-CDC"/>
    <s v="Vial"/>
    <n v="1111128"/>
    <n v="5"/>
    <n v="0"/>
    <n v="0"/>
    <n v="1"/>
    <n v="0"/>
    <n v="0"/>
    <x v="2"/>
  </r>
  <r>
    <x v="7"/>
    <n v="320"/>
    <x v="57"/>
    <s v="CoV_BioNTech"/>
    <s v="GE0695_1111114-CDC"/>
    <s v="Vial"/>
    <n v="1111114"/>
    <n v="6"/>
    <n v="0"/>
    <n v="5"/>
    <n v="1"/>
    <n v="0"/>
    <n v="0"/>
    <x v="0"/>
  </r>
  <r>
    <x v="7"/>
    <n v="321"/>
    <x v="57"/>
    <s v="CoV_BioNTech"/>
    <s v="GE0695_1120110-CDC"/>
    <s v="Vial"/>
    <n v="1120110"/>
    <n v="0"/>
    <n v="5"/>
    <n v="0"/>
    <n v="0"/>
    <n v="0"/>
    <n v="0"/>
    <x v="3"/>
  </r>
  <r>
    <x v="0"/>
    <n v="322"/>
    <x v="57"/>
    <s v="CoV_bModerna_BA1"/>
    <s v="018B22A_1111122-CDC"/>
    <s v="Vial"/>
    <n v="1111122"/>
    <n v="0"/>
    <n v="5"/>
    <n v="0"/>
    <n v="3"/>
    <n v="0"/>
    <n v="0"/>
    <x v="10"/>
  </r>
  <r>
    <x v="6"/>
    <n v="323"/>
    <x v="57"/>
    <s v="CoV_Moderna"/>
    <s v="000440A_1111122-CDC"/>
    <s v="Vial"/>
    <n v="1111122"/>
    <n v="0"/>
    <n v="2"/>
    <n v="0"/>
    <n v="0"/>
    <n v="0"/>
    <n v="0"/>
    <x v="10"/>
  </r>
  <r>
    <x v="5"/>
    <n v="324"/>
    <x v="57"/>
    <s v="CoV_BioNTech"/>
    <s v="2C097A_1111208-CDC"/>
    <s v="Vial"/>
    <n v="1111208"/>
    <n v="0"/>
    <n v="10"/>
    <n v="0"/>
    <n v="0"/>
    <n v="0"/>
    <n v="0"/>
    <x v="13"/>
  </r>
  <r>
    <x v="1"/>
    <n v="325"/>
    <x v="57"/>
    <s v="CoV_BioNTech"/>
    <s v="FW5101_1111128-CDC"/>
    <s v="Vial"/>
    <n v="1111128"/>
    <n v="5"/>
    <n v="0"/>
    <n v="0"/>
    <n v="2"/>
    <n v="0"/>
    <n v="0"/>
    <x v="21"/>
  </r>
  <r>
    <x v="0"/>
    <n v="326"/>
    <x v="57"/>
    <s v="CoV_bModerna_BA1"/>
    <s v="036E22A_1111108-CDC"/>
    <s v="Vial"/>
    <n v="1111108"/>
    <n v="30"/>
    <n v="0"/>
    <n v="15"/>
    <n v="15"/>
    <n v="0"/>
    <n v="0"/>
    <x v="0"/>
  </r>
  <r>
    <x v="1"/>
    <n v="327"/>
    <x v="57"/>
    <s v="CoV_BioNTech"/>
    <s v="FW5101_1111114-CDC"/>
    <s v="Vial"/>
    <n v="1111114"/>
    <n v="7"/>
    <n v="0"/>
    <n v="6"/>
    <n v="1"/>
    <n v="0"/>
    <n v="0"/>
    <x v="0"/>
  </r>
  <r>
    <x v="7"/>
    <n v="328"/>
    <x v="58"/>
    <s v="CoV_BioNTech"/>
    <s v="GE0695_1120110-CDC"/>
    <s v="Vial"/>
    <n v="1120110"/>
    <n v="0"/>
    <n v="2"/>
    <n v="0"/>
    <n v="0"/>
    <n v="0"/>
    <n v="0"/>
    <x v="10"/>
  </r>
  <r>
    <x v="1"/>
    <n v="329"/>
    <x v="58"/>
    <s v="CoV_BioNTech"/>
    <s v="FW5101_1111220-CDC"/>
    <s v="Vial"/>
    <n v="1111220"/>
    <n v="0"/>
    <n v="2"/>
    <n v="0"/>
    <n v="0"/>
    <n v="0"/>
    <n v="0"/>
    <x v="10"/>
  </r>
  <r>
    <x v="3"/>
    <n v="330"/>
    <x v="58"/>
    <s v="CoV_Moderna"/>
    <s v="2100706_1111122-CDC"/>
    <s v="Vial"/>
    <n v="1111122"/>
    <n v="0"/>
    <n v="3"/>
    <n v="0"/>
    <n v="0"/>
    <n v="0"/>
    <n v="0"/>
    <x v="21"/>
  </r>
  <r>
    <x v="6"/>
    <n v="331"/>
    <x v="58"/>
    <s v="CoV_Moderna"/>
    <s v="000440A_1111205-CDC"/>
    <s v="Vial"/>
    <n v="1111205"/>
    <n v="0"/>
    <n v="2"/>
    <n v="0"/>
    <n v="0"/>
    <n v="0"/>
    <n v="0"/>
    <x v="10"/>
  </r>
  <r>
    <x v="5"/>
    <n v="332"/>
    <x v="58"/>
    <s v="CoV_BioNTech"/>
    <s v="2C097A_1111208-CDC"/>
    <s v="Vial"/>
    <n v="1111208"/>
    <n v="0"/>
    <n v="4"/>
    <n v="0"/>
    <n v="1"/>
    <n v="0"/>
    <n v="0"/>
    <x v="21"/>
  </r>
  <r>
    <x v="5"/>
    <n v="333"/>
    <x v="58"/>
    <s v="CoV_BioNTech"/>
    <s v="2C097A_1111116-CDC"/>
    <s v="Vial"/>
    <n v="1111116"/>
    <n v="0"/>
    <n v="1"/>
    <n v="0"/>
    <n v="0"/>
    <n v="0"/>
    <n v="0"/>
    <x v="12"/>
  </r>
  <r>
    <x v="3"/>
    <n v="334"/>
    <x v="58"/>
    <s v="CoV_Moderna"/>
    <s v="2100706_1111205-CDC"/>
    <s v="Vial"/>
    <n v="1111205"/>
    <n v="0"/>
    <n v="2"/>
    <n v="0"/>
    <n v="0"/>
    <n v="0"/>
    <n v="0"/>
    <x v="10"/>
  </r>
  <r>
    <x v="1"/>
    <n v="335"/>
    <x v="59"/>
    <s v="CoV_BioNTech"/>
    <s v="FW5101_1111107-CDC"/>
    <s v="Vial"/>
    <n v="1111107"/>
    <n v="30"/>
    <n v="0"/>
    <n v="0"/>
    <n v="30"/>
    <n v="0"/>
    <n v="0"/>
    <x v="0"/>
  </r>
  <r>
    <x v="1"/>
    <n v="336"/>
    <x v="59"/>
    <s v="CoV_BioNTech"/>
    <s v="FW5101_1111128-CDC"/>
    <s v="Vial"/>
    <n v="1111128"/>
    <n v="10"/>
    <n v="0"/>
    <n v="0"/>
    <n v="0"/>
    <n v="0"/>
    <n v="0"/>
    <x v="13"/>
  </r>
  <r>
    <x v="3"/>
    <n v="337"/>
    <x v="59"/>
    <s v="CoV_Moderna"/>
    <s v="2100706_1111205-CDC"/>
    <s v="Vial"/>
    <n v="1111205"/>
    <n v="0"/>
    <n v="3"/>
    <n v="0"/>
    <n v="0"/>
    <n v="0"/>
    <n v="0"/>
    <x v="21"/>
  </r>
  <r>
    <x v="7"/>
    <n v="338"/>
    <x v="59"/>
    <s v="CoV_BioNTech"/>
    <s v="GE0695_1111114-CDC"/>
    <s v="Vial"/>
    <n v="1111114"/>
    <n v="22"/>
    <n v="0"/>
    <n v="0"/>
    <n v="0"/>
    <n v="0"/>
    <n v="0"/>
    <x v="32"/>
  </r>
  <r>
    <x v="5"/>
    <n v="339"/>
    <x v="59"/>
    <s v="CoV_BioNTech"/>
    <s v="2C097A_1111208-CDC"/>
    <s v="Vial"/>
    <n v="1111208"/>
    <n v="0"/>
    <n v="2"/>
    <n v="0"/>
    <n v="0"/>
    <n v="0"/>
    <n v="0"/>
    <x v="10"/>
  </r>
  <r>
    <x v="6"/>
    <n v="340"/>
    <x v="59"/>
    <s v="CoV_Moderna"/>
    <s v="000440A_1111122-CDC"/>
    <s v="Vial"/>
    <n v="1111122"/>
    <n v="50"/>
    <n v="3"/>
    <n v="30"/>
    <n v="0"/>
    <n v="0"/>
    <n v="0"/>
    <x v="33"/>
  </r>
  <r>
    <x v="7"/>
    <n v="341"/>
    <x v="59"/>
    <s v="CoV_BioNTech"/>
    <s v="GE0695_1111101-CDC"/>
    <s v="Vial"/>
    <n v="1111101"/>
    <n v="10"/>
    <n v="0"/>
    <n v="0"/>
    <n v="10"/>
    <n v="0"/>
    <n v="0"/>
    <x v="0"/>
  </r>
  <r>
    <x v="1"/>
    <n v="342"/>
    <x v="59"/>
    <s v="CoV_BioNTech"/>
    <s v="FW5101_1111114-CDC"/>
    <s v="Vial"/>
    <n v="1111114"/>
    <n v="5"/>
    <n v="0"/>
    <n v="0"/>
    <n v="0"/>
    <n v="0"/>
    <n v="0"/>
    <x v="3"/>
  </r>
  <r>
    <x v="4"/>
    <n v="343"/>
    <x v="59"/>
    <s v="CoV_Medigen"/>
    <s v="SP2130-CDC"/>
    <s v="Syringe"/>
    <n v="1111109"/>
    <n v="55"/>
    <n v="0"/>
    <n v="0"/>
    <n v="55"/>
    <n v="0"/>
    <n v="0"/>
    <x v="0"/>
  </r>
  <r>
    <x v="0"/>
    <n v="344"/>
    <x v="59"/>
    <s v="CoV_bModerna_BA1"/>
    <s v="018B22A_1111122-CDC"/>
    <s v="Vial"/>
    <n v="1111122"/>
    <n v="480"/>
    <n v="0"/>
    <n v="0"/>
    <n v="240"/>
    <n v="0"/>
    <n v="0"/>
    <x v="34"/>
  </r>
  <r>
    <x v="2"/>
    <n v="345"/>
    <x v="59"/>
    <s v="CoV_Novavax"/>
    <s v="4302MF017-CDC"/>
    <s v="Vial"/>
    <n v="1111231"/>
    <n v="19"/>
    <n v="0"/>
    <n v="0"/>
    <n v="0"/>
    <n v="0"/>
    <n v="0"/>
    <x v="27"/>
  </r>
  <r>
    <x v="3"/>
    <n v="346"/>
    <x v="59"/>
    <s v="CoV_Moderna"/>
    <s v="2100706_1111122-CDC"/>
    <s v="Vial"/>
    <n v="1111122"/>
    <n v="20"/>
    <n v="0"/>
    <n v="0"/>
    <n v="0"/>
    <n v="0"/>
    <n v="0"/>
    <x v="4"/>
  </r>
  <r>
    <x v="0"/>
    <n v="347"/>
    <x v="59"/>
    <s v="CoV_bModerna_BA1"/>
    <s v="036E22A_1111108-CDC"/>
    <s v="Vial"/>
    <n v="1111108"/>
    <n v="100"/>
    <n v="0"/>
    <n v="0"/>
    <n v="100"/>
    <n v="0"/>
    <n v="0"/>
    <x v="0"/>
  </r>
  <r>
    <x v="7"/>
    <n v="348"/>
    <x v="59"/>
    <s v="CoV_BioNTech"/>
    <s v="GE0695_1111220-CDC"/>
    <s v="Vial"/>
    <n v="1111220"/>
    <n v="0"/>
    <n v="2"/>
    <n v="0"/>
    <n v="0"/>
    <n v="0"/>
    <n v="0"/>
    <x v="10"/>
  </r>
  <r>
    <x v="5"/>
    <n v="349"/>
    <x v="59"/>
    <s v="CoV_BioNTech"/>
    <s v="2C097A_1111116-CDC"/>
    <s v="Vial"/>
    <n v="1111116"/>
    <n v="28"/>
    <n v="0"/>
    <n v="0"/>
    <n v="20"/>
    <n v="0"/>
    <n v="0"/>
    <x v="5"/>
  </r>
  <r>
    <x v="5"/>
    <n v="350"/>
    <x v="60"/>
    <s v="CoV_BioNTech"/>
    <s v="2C097A_1111208-CDC"/>
    <s v="Vial"/>
    <n v="1111208"/>
    <n v="0"/>
    <n v="15"/>
    <n v="0"/>
    <n v="5"/>
    <n v="0"/>
    <n v="0"/>
    <x v="13"/>
  </r>
  <r>
    <x v="3"/>
    <n v="351"/>
    <x v="60"/>
    <s v="CoV_Moderna"/>
    <s v="2100706_1111122-CDC"/>
    <s v="Vial"/>
    <n v="1111122"/>
    <n v="12"/>
    <n v="7"/>
    <n v="0"/>
    <n v="14"/>
    <n v="0"/>
    <n v="0"/>
    <x v="3"/>
  </r>
  <r>
    <x v="6"/>
    <n v="352"/>
    <x v="60"/>
    <s v="CoV_Moderna"/>
    <s v="000440A_1111108-CDC"/>
    <s v="Vial"/>
    <n v="1111108"/>
    <n v="4"/>
    <n v="0"/>
    <n v="0"/>
    <n v="4"/>
    <n v="0"/>
    <n v="0"/>
    <x v="0"/>
  </r>
  <r>
    <x v="0"/>
    <n v="353"/>
    <x v="60"/>
    <s v="CoV_bModerna_BA1"/>
    <s v="036E22A_1111108-CDC"/>
    <s v="Vial"/>
    <n v="1111108"/>
    <n v="140"/>
    <n v="3"/>
    <n v="50"/>
    <n v="93"/>
    <n v="0"/>
    <n v="0"/>
    <x v="0"/>
  </r>
  <r>
    <x v="2"/>
    <n v="354"/>
    <x v="60"/>
    <s v="CoV_Novavax"/>
    <s v="4302MF017-CDC"/>
    <s v="Vial"/>
    <n v="1111231"/>
    <n v="17"/>
    <n v="10"/>
    <n v="0"/>
    <n v="8"/>
    <n v="0"/>
    <n v="0"/>
    <x v="27"/>
  </r>
  <r>
    <x v="7"/>
    <n v="355"/>
    <x v="60"/>
    <s v="CoV_BioNTech"/>
    <s v="GE0695_1111128-CDC"/>
    <s v="Vial"/>
    <n v="1111128"/>
    <n v="20"/>
    <n v="0"/>
    <n v="0"/>
    <n v="4"/>
    <n v="0"/>
    <n v="0"/>
    <x v="23"/>
  </r>
  <r>
    <x v="3"/>
    <n v="356"/>
    <x v="60"/>
    <s v="CoV_Moderna"/>
    <s v="2100706_1111205-CDC"/>
    <s v="Vial"/>
    <n v="1111205"/>
    <n v="0"/>
    <n v="3"/>
    <n v="0"/>
    <n v="0"/>
    <n v="0"/>
    <n v="0"/>
    <x v="21"/>
  </r>
  <r>
    <x v="7"/>
    <n v="357"/>
    <x v="60"/>
    <s v="CoV_BioNTech"/>
    <s v="GE0695_1111114-CDC"/>
    <s v="Vial"/>
    <n v="1111114"/>
    <n v="5"/>
    <n v="7"/>
    <n v="0"/>
    <n v="12"/>
    <n v="0"/>
    <n v="0"/>
    <x v="0"/>
  </r>
  <r>
    <x v="5"/>
    <n v="358"/>
    <x v="60"/>
    <s v="CoV_BioNTech"/>
    <s v="2C097A_1111116-CDC"/>
    <s v="Vial"/>
    <n v="1111116"/>
    <n v="3"/>
    <n v="0"/>
    <n v="0"/>
    <n v="3"/>
    <n v="0"/>
    <n v="0"/>
    <x v="0"/>
  </r>
  <r>
    <x v="6"/>
    <n v="359"/>
    <x v="60"/>
    <s v="CoV_Moderna"/>
    <s v="000440A_1111122-CDC"/>
    <s v="Vial"/>
    <n v="1111122"/>
    <n v="13"/>
    <n v="3"/>
    <n v="0"/>
    <n v="10"/>
    <n v="0"/>
    <n v="0"/>
    <x v="20"/>
  </r>
  <r>
    <x v="3"/>
    <n v="360"/>
    <x v="60"/>
    <s v="CoV_Moderna"/>
    <s v="2100706_1111108-CDC"/>
    <s v="Vial"/>
    <n v="1111108"/>
    <n v="0"/>
    <n v="10"/>
    <n v="0"/>
    <n v="10"/>
    <n v="0"/>
    <n v="0"/>
    <x v="0"/>
  </r>
  <r>
    <x v="0"/>
    <n v="361"/>
    <x v="60"/>
    <s v="CoV_bModerna_BA1"/>
    <s v="018B22A_1111122-CDC"/>
    <s v="Vial"/>
    <n v="1111122"/>
    <n v="0"/>
    <n v="32"/>
    <n v="0"/>
    <n v="27"/>
    <n v="0"/>
    <n v="0"/>
    <x v="3"/>
  </r>
  <r>
    <x v="1"/>
    <n v="362"/>
    <x v="60"/>
    <s v="CoV_BioNTech"/>
    <s v="FW5101_1111128-CDC"/>
    <s v="Vial"/>
    <n v="1111128"/>
    <n v="12"/>
    <n v="10"/>
    <n v="0"/>
    <n v="7"/>
    <n v="0"/>
    <n v="0"/>
    <x v="26"/>
  </r>
  <r>
    <x v="7"/>
    <n v="363"/>
    <x v="60"/>
    <s v="CoV_BioNTech"/>
    <s v="GE0695_1111220-CDC"/>
    <s v="Vial"/>
    <n v="1111220"/>
    <n v="13"/>
    <n v="0"/>
    <n v="0"/>
    <n v="0"/>
    <n v="0"/>
    <n v="0"/>
    <x v="17"/>
  </r>
  <r>
    <x v="1"/>
    <n v="364"/>
    <x v="60"/>
    <s v="CoV_BioNTech"/>
    <s v="FW5101_1111220-CDC"/>
    <s v="Vial"/>
    <n v="1111220"/>
    <n v="5"/>
    <n v="0"/>
    <n v="0"/>
    <n v="0"/>
    <n v="0"/>
    <n v="0"/>
    <x v="3"/>
  </r>
  <r>
    <x v="1"/>
    <n v="365"/>
    <x v="60"/>
    <s v="CoV_BioNTech"/>
    <s v="FW5101_1111114-CDC"/>
    <s v="Vial"/>
    <n v="1111114"/>
    <n v="0"/>
    <n v="8"/>
    <n v="0"/>
    <n v="8"/>
    <n v="0"/>
    <n v="0"/>
    <x v="0"/>
  </r>
  <r>
    <x v="2"/>
    <n v="366"/>
    <x v="61"/>
    <s v="CoV_Novavax"/>
    <s v="4302MF017-CDC"/>
    <s v="Vial"/>
    <n v="1111231"/>
    <n v="16"/>
    <n v="0"/>
    <n v="0"/>
    <n v="5"/>
    <n v="0"/>
    <n v="0"/>
    <x v="15"/>
  </r>
  <r>
    <x v="7"/>
    <n v="367"/>
    <x v="61"/>
    <s v="CoV_BioNTech"/>
    <s v="GE0695_1111114-CDC"/>
    <s v="Vial"/>
    <n v="1111114"/>
    <n v="4"/>
    <n v="5"/>
    <n v="0"/>
    <n v="9"/>
    <n v="0"/>
    <n v="0"/>
    <x v="0"/>
  </r>
  <r>
    <x v="7"/>
    <n v="368"/>
    <x v="61"/>
    <s v="CoV_BioNTech"/>
    <s v="GE0695_1111128-CDC"/>
    <s v="Vial"/>
    <n v="1111128"/>
    <n v="0"/>
    <n v="4"/>
    <n v="0"/>
    <n v="0"/>
    <n v="0"/>
    <n v="0"/>
    <x v="2"/>
  </r>
  <r>
    <x v="0"/>
    <n v="369"/>
    <x v="61"/>
    <s v="CoV_bModerna_BA1"/>
    <s v="018B22A_1111122-CDC"/>
    <s v="Vial"/>
    <n v="1111122"/>
    <n v="96"/>
    <n v="20"/>
    <n v="10"/>
    <n v="77"/>
    <n v="0"/>
    <n v="0"/>
    <x v="35"/>
  </r>
  <r>
    <x v="1"/>
    <n v="370"/>
    <x v="61"/>
    <s v="CoV_BioNTech"/>
    <s v="FW5101_1111114-CDC"/>
    <s v="Vial"/>
    <n v="1111114"/>
    <n v="6"/>
    <n v="0"/>
    <n v="0"/>
    <n v="6"/>
    <n v="0"/>
    <n v="0"/>
    <x v="0"/>
  </r>
  <r>
    <x v="4"/>
    <n v="371"/>
    <x v="61"/>
    <s v="CoV_Medigen"/>
    <s v="SP2119V-CDC"/>
    <s v="Vial"/>
    <n v="1111115"/>
    <n v="4"/>
    <n v="5"/>
    <n v="0"/>
    <n v="8"/>
    <n v="0"/>
    <n v="0"/>
    <x v="12"/>
  </r>
  <r>
    <x v="6"/>
    <n v="372"/>
    <x v="61"/>
    <s v="CoV_Moderna"/>
    <s v="000440A_1111122-CDC"/>
    <s v="Vial"/>
    <n v="1111122"/>
    <n v="7"/>
    <n v="12"/>
    <n v="0"/>
    <n v="12"/>
    <n v="0"/>
    <n v="0"/>
    <x v="14"/>
  </r>
  <r>
    <x v="5"/>
    <n v="373"/>
    <x v="61"/>
    <s v="CoV_BioNTech"/>
    <s v="2C097A_1111208-CDC"/>
    <s v="Vial"/>
    <n v="1111208"/>
    <n v="0"/>
    <n v="35"/>
    <n v="0"/>
    <n v="6"/>
    <n v="0"/>
    <n v="0"/>
    <x v="35"/>
  </r>
  <r>
    <x v="7"/>
    <n v="374"/>
    <x v="61"/>
    <s v="CoV_BioNTech"/>
    <s v="GE0695_1111220-CDC"/>
    <s v="Vial"/>
    <n v="1111220"/>
    <n v="0"/>
    <n v="15"/>
    <n v="0"/>
    <n v="5"/>
    <n v="0"/>
    <n v="0"/>
    <x v="13"/>
  </r>
  <r>
    <x v="5"/>
    <n v="375"/>
    <x v="61"/>
    <s v="CoV_BioNTech"/>
    <s v="2C097A_1111116-CDC"/>
    <s v="Vial"/>
    <n v="1111116"/>
    <n v="0"/>
    <n v="20"/>
    <n v="0"/>
    <n v="20"/>
    <n v="0"/>
    <n v="0"/>
    <x v="0"/>
  </r>
  <r>
    <x v="1"/>
    <n v="376"/>
    <x v="61"/>
    <s v="CoV_BioNTech"/>
    <s v="FW5101_1111107-CDC"/>
    <s v="Vial"/>
    <n v="1111107"/>
    <n v="6"/>
    <n v="0"/>
    <n v="0"/>
    <n v="6"/>
    <n v="0"/>
    <n v="0"/>
    <x v="0"/>
  </r>
  <r>
    <x v="3"/>
    <n v="377"/>
    <x v="61"/>
    <s v="CoV_Moderna"/>
    <s v="2100706_1111205-CDC"/>
    <s v="Vial"/>
    <n v="1111205"/>
    <n v="0"/>
    <n v="20"/>
    <n v="0"/>
    <n v="4"/>
    <n v="0"/>
    <n v="0"/>
    <x v="23"/>
  </r>
  <r>
    <x v="1"/>
    <n v="378"/>
    <x v="62"/>
    <s v="CoV_BioNTech"/>
    <s v="FW5101_1111107-CDC"/>
    <s v="Vial"/>
    <n v="1111107"/>
    <n v="7"/>
    <n v="0"/>
    <n v="3"/>
    <n v="4"/>
    <n v="0"/>
    <n v="0"/>
    <x v="0"/>
  </r>
  <r>
    <x v="5"/>
    <n v="379"/>
    <x v="62"/>
    <s v="CoV_BioNTech"/>
    <s v="2C097A_1111116-CDC"/>
    <s v="Vial"/>
    <n v="1111116"/>
    <n v="1"/>
    <n v="8"/>
    <n v="0"/>
    <n v="8"/>
    <n v="0"/>
    <n v="0"/>
    <x v="12"/>
  </r>
  <r>
    <x v="0"/>
    <n v="380"/>
    <x v="62"/>
    <s v="CoV_bModerna_BA1"/>
    <s v="018B22A_1111122-CDC"/>
    <s v="Vial"/>
    <n v="1111122"/>
    <n v="30"/>
    <n v="0"/>
    <n v="0"/>
    <n v="18"/>
    <n v="0"/>
    <n v="0"/>
    <x v="9"/>
  </r>
  <r>
    <x v="7"/>
    <n v="381"/>
    <x v="62"/>
    <s v="CoV_BioNTech"/>
    <s v="GE0695_1111114-CDC"/>
    <s v="Vial"/>
    <n v="1111114"/>
    <n v="10"/>
    <n v="0"/>
    <n v="0"/>
    <n v="10"/>
    <n v="0"/>
    <n v="0"/>
    <x v="0"/>
  </r>
  <r>
    <x v="6"/>
    <n v="382"/>
    <x v="62"/>
    <s v="CoV_Moderna"/>
    <s v="000440A_1111122-CDC"/>
    <s v="Vial"/>
    <n v="1111122"/>
    <n v="8"/>
    <n v="0"/>
    <n v="0"/>
    <n v="1"/>
    <n v="0"/>
    <n v="0"/>
    <x v="14"/>
  </r>
  <r>
    <x v="2"/>
    <n v="383"/>
    <x v="62"/>
    <s v="CoV_Novavax"/>
    <s v="4302MF017-CDC"/>
    <s v="Vial"/>
    <n v="1111231"/>
    <n v="10"/>
    <n v="0"/>
    <n v="0"/>
    <n v="6"/>
    <n v="0"/>
    <n v="0"/>
    <x v="2"/>
  </r>
  <r>
    <x v="3"/>
    <n v="384"/>
    <x v="62"/>
    <s v="CoV_Moderna"/>
    <s v="2100706_1111122-CDC"/>
    <s v="Vial"/>
    <n v="1111122"/>
    <n v="5"/>
    <n v="0"/>
    <n v="0"/>
    <n v="0"/>
    <n v="0"/>
    <n v="0"/>
    <x v="3"/>
  </r>
  <r>
    <x v="0"/>
    <n v="385"/>
    <x v="63"/>
    <s v="CoV_bModerna_BA1"/>
    <s v="018B22A_1111122-CDC"/>
    <s v="Vial"/>
    <n v="1111122"/>
    <n v="126"/>
    <n v="0"/>
    <n v="101"/>
    <n v="17"/>
    <n v="0"/>
    <n v="0"/>
    <x v="5"/>
  </r>
  <r>
    <x v="7"/>
    <n v="386"/>
    <x v="63"/>
    <s v="CoV_BioNTech"/>
    <s v="GE0695_1111220-CDC"/>
    <s v="Vial"/>
    <n v="1111220"/>
    <n v="0"/>
    <n v="2"/>
    <n v="0"/>
    <n v="2"/>
    <n v="0"/>
    <n v="0"/>
    <x v="0"/>
  </r>
  <r>
    <x v="1"/>
    <n v="387"/>
    <x v="63"/>
    <s v="CoV_BioNTech"/>
    <s v="FW5101_1111114-CDC"/>
    <s v="Vial"/>
    <n v="1111114"/>
    <n v="1"/>
    <n v="0"/>
    <n v="0"/>
    <n v="1"/>
    <n v="0"/>
    <n v="0"/>
    <x v="0"/>
  </r>
  <r>
    <x v="6"/>
    <n v="388"/>
    <x v="63"/>
    <s v="CoV_Moderna"/>
    <s v="000440A_1111122-CDC"/>
    <s v="Vial"/>
    <n v="1111122"/>
    <n v="6"/>
    <n v="0"/>
    <n v="3"/>
    <n v="2"/>
    <n v="0"/>
    <n v="0"/>
    <x v="12"/>
  </r>
  <r>
    <x v="7"/>
    <n v="389"/>
    <x v="63"/>
    <s v="CoV_BioNTech"/>
    <s v="GE0695_1120110-CDC"/>
    <s v="Vial"/>
    <n v="1120110"/>
    <n v="0"/>
    <n v="2"/>
    <n v="0"/>
    <n v="0"/>
    <n v="0"/>
    <n v="0"/>
    <x v="10"/>
  </r>
  <r>
    <x v="0"/>
    <n v="390"/>
    <x v="63"/>
    <s v="CoV_bModerna_BA1"/>
    <s v="018B22A_1111205-CDC"/>
    <s v="Vial"/>
    <n v="1111205"/>
    <n v="0"/>
    <n v="5"/>
    <n v="0"/>
    <n v="0"/>
    <n v="0"/>
    <n v="0"/>
    <x v="3"/>
  </r>
  <r>
    <x v="1"/>
    <n v="391"/>
    <x v="63"/>
    <s v="CoV_BioNTech"/>
    <s v="FW5101_1111220-CDC"/>
    <s v="Vial"/>
    <n v="1111220"/>
    <n v="0"/>
    <n v="4"/>
    <n v="0"/>
    <n v="1"/>
    <n v="0"/>
    <n v="0"/>
    <x v="21"/>
  </r>
  <r>
    <x v="3"/>
    <n v="392"/>
    <x v="64"/>
    <s v="CoV_Moderna"/>
    <s v="2100706_1111122-CDC"/>
    <s v="Vial"/>
    <n v="1111122"/>
    <n v="1"/>
    <n v="0"/>
    <n v="0"/>
    <n v="1"/>
    <n v="0"/>
    <n v="0"/>
    <x v="0"/>
  </r>
  <r>
    <x v="7"/>
    <n v="393"/>
    <x v="64"/>
    <s v="CoV_BioNTech"/>
    <s v="GE0695_1111114-CDC"/>
    <s v="Vial"/>
    <n v="1111114"/>
    <n v="1"/>
    <n v="0"/>
    <n v="0"/>
    <n v="1"/>
    <n v="0"/>
    <n v="0"/>
    <x v="0"/>
  </r>
  <r>
    <x v="6"/>
    <n v="394"/>
    <x v="64"/>
    <s v="CoV_Moderna"/>
    <s v="000440A_1111108-CDC"/>
    <s v="Vial"/>
    <n v="1111108"/>
    <n v="1"/>
    <n v="0"/>
    <n v="0"/>
    <n v="1"/>
    <n v="0"/>
    <n v="0"/>
    <x v="0"/>
  </r>
  <r>
    <x v="6"/>
    <n v="395"/>
    <x v="64"/>
    <s v="CoV_Moderna"/>
    <s v="000440A_1111122-CDC"/>
    <s v="Vial"/>
    <n v="1111122"/>
    <n v="1"/>
    <n v="0"/>
    <n v="0"/>
    <n v="1"/>
    <n v="0"/>
    <n v="0"/>
    <x v="0"/>
  </r>
  <r>
    <x v="0"/>
    <n v="396"/>
    <x v="65"/>
    <s v="CoV_bModerna_BA1"/>
    <s v="018B22A_1111122-CDC"/>
    <s v="Vial"/>
    <n v="1111122"/>
    <n v="7"/>
    <n v="0"/>
    <n v="0"/>
    <n v="7"/>
    <n v="0"/>
    <n v="0"/>
    <x v="0"/>
  </r>
  <r>
    <x v="3"/>
    <n v="397"/>
    <x v="65"/>
    <s v="CoV_Moderna"/>
    <s v="2100706_1111122-CDC"/>
    <s v="Vial"/>
    <n v="1111122"/>
    <n v="4"/>
    <n v="0"/>
    <n v="0"/>
    <n v="4"/>
    <n v="0"/>
    <n v="0"/>
    <x v="0"/>
  </r>
  <r>
    <x v="7"/>
    <n v="398"/>
    <x v="66"/>
    <s v="CoV_BioNTech"/>
    <s v="GE0695_1111128-CDC"/>
    <s v="Vial"/>
    <n v="1111128"/>
    <n v="9"/>
    <n v="0"/>
    <n v="0"/>
    <n v="3"/>
    <n v="0"/>
    <n v="0"/>
    <x v="20"/>
  </r>
  <r>
    <x v="7"/>
    <n v="399"/>
    <x v="66"/>
    <s v="CoV_BioNTech"/>
    <s v="GE0695_1111114-CDC"/>
    <s v="Vial"/>
    <n v="1111114"/>
    <n v="2"/>
    <n v="0"/>
    <n v="0"/>
    <n v="2"/>
    <n v="0"/>
    <n v="0"/>
    <x v="0"/>
  </r>
  <r>
    <x v="0"/>
    <n v="400"/>
    <x v="66"/>
    <s v="CoV_bModerna_BA1"/>
    <s v="036E22A_1111108-CDC"/>
    <s v="Vial"/>
    <n v="1111108"/>
    <n v="1"/>
    <n v="0"/>
    <n v="0"/>
    <n v="1"/>
    <n v="0"/>
    <n v="0"/>
    <x v="0"/>
  </r>
  <r>
    <x v="1"/>
    <n v="401"/>
    <x v="66"/>
    <s v="CoV_BioNTech"/>
    <s v="FW5101_1111128-CDC"/>
    <s v="Vial"/>
    <n v="1111128"/>
    <n v="3"/>
    <n v="0"/>
    <n v="0"/>
    <n v="2"/>
    <n v="0"/>
    <n v="0"/>
    <x v="12"/>
  </r>
  <r>
    <x v="0"/>
    <n v="402"/>
    <x v="67"/>
    <s v="CoV_bModerna_BA1"/>
    <s v="018B22A_1111122-CDC"/>
    <s v="Vial"/>
    <n v="1111122"/>
    <n v="30"/>
    <n v="0"/>
    <n v="0"/>
    <n v="18"/>
    <n v="0"/>
    <n v="0"/>
    <x v="9"/>
  </r>
  <r>
    <x v="3"/>
    <n v="403"/>
    <x v="67"/>
    <s v="CoV_Moderna"/>
    <s v="2100706_1111122-CDC"/>
    <s v="Vial"/>
    <n v="1111122"/>
    <n v="5"/>
    <n v="0"/>
    <n v="0"/>
    <n v="4"/>
    <n v="0"/>
    <n v="0"/>
    <x v="12"/>
  </r>
  <r>
    <x v="2"/>
    <n v="404"/>
    <x v="67"/>
    <s v="CoV_Novavax"/>
    <s v="4302MF017-CDC"/>
    <s v="Vial"/>
    <n v="1111231"/>
    <n v="3"/>
    <n v="0"/>
    <n v="0"/>
    <n v="0"/>
    <n v="0"/>
    <n v="0"/>
    <x v="21"/>
  </r>
  <r>
    <x v="5"/>
    <n v="405"/>
    <x v="67"/>
    <s v="CoV_BioNTech"/>
    <s v="2C097A_1111116-CDC"/>
    <s v="Vial"/>
    <n v="1111116"/>
    <n v="18"/>
    <n v="0"/>
    <n v="6"/>
    <n v="6"/>
    <n v="0"/>
    <n v="0"/>
    <x v="20"/>
  </r>
  <r>
    <x v="0"/>
    <n v="406"/>
    <x v="67"/>
    <s v="CoV_bModerna_BA1"/>
    <s v="036E22A_1111108-CDC"/>
    <s v="Vial"/>
    <n v="1111108"/>
    <n v="3"/>
    <n v="0"/>
    <n v="0"/>
    <n v="3"/>
    <n v="0"/>
    <n v="0"/>
    <x v="0"/>
  </r>
  <r>
    <x v="1"/>
    <n v="407"/>
    <x v="67"/>
    <s v="CoV_BioNTech"/>
    <s v="FW5101_1111114-CDC"/>
    <s v="Vial"/>
    <n v="1111114"/>
    <n v="5"/>
    <n v="0"/>
    <n v="0"/>
    <n v="5"/>
    <n v="0"/>
    <n v="0"/>
    <x v="0"/>
  </r>
  <r>
    <x v="0"/>
    <n v="408"/>
    <x v="68"/>
    <s v="CoV_bModerna_BA1"/>
    <s v="018B22A_1111122-CDC"/>
    <s v="Vial"/>
    <n v="1111122"/>
    <n v="27"/>
    <n v="0"/>
    <n v="0"/>
    <n v="25"/>
    <n v="0"/>
    <n v="0"/>
    <x v="10"/>
  </r>
  <r>
    <x v="2"/>
    <n v="409"/>
    <x v="68"/>
    <s v="CoV_Novavax"/>
    <s v="4302MF017-CDC"/>
    <s v="Vial"/>
    <n v="1111231"/>
    <n v="1"/>
    <n v="0"/>
    <n v="0"/>
    <n v="1"/>
    <n v="0"/>
    <n v="0"/>
    <x v="0"/>
  </r>
  <r>
    <x v="0"/>
    <n v="410"/>
    <x v="69"/>
    <s v="CoV_bModerna_BA1"/>
    <s v="036E22A_1111108-CDC"/>
    <s v="Vial"/>
    <n v="1111108"/>
    <n v="10"/>
    <n v="10"/>
    <n v="0"/>
    <n v="20"/>
    <n v="0"/>
    <n v="0"/>
    <x v="0"/>
  </r>
  <r>
    <x v="0"/>
    <n v="411"/>
    <x v="69"/>
    <s v="CoV_bModerna_BA1"/>
    <s v="018B22A_1111205-CDC"/>
    <s v="Vial"/>
    <n v="1111205"/>
    <n v="0"/>
    <n v="5"/>
    <n v="0"/>
    <n v="0"/>
    <n v="0"/>
    <n v="0"/>
    <x v="3"/>
  </r>
  <r>
    <x v="2"/>
    <n v="412"/>
    <x v="69"/>
    <s v="CoV_Novavax"/>
    <s v="4302MF017-CDC"/>
    <s v="Vial"/>
    <n v="1111231"/>
    <n v="1"/>
    <n v="0"/>
    <n v="0"/>
    <n v="1"/>
    <n v="0"/>
    <n v="0"/>
    <x v="0"/>
  </r>
  <r>
    <x v="0"/>
    <n v="413"/>
    <x v="69"/>
    <s v="CoV_bModerna_BA1"/>
    <s v="018B22A_1111122-CDC"/>
    <s v="Vial"/>
    <n v="1111122"/>
    <n v="0"/>
    <n v="30"/>
    <n v="0"/>
    <n v="18"/>
    <n v="0"/>
    <n v="0"/>
    <x v="9"/>
  </r>
  <r>
    <x v="4"/>
    <n v="414"/>
    <x v="70"/>
    <s v="CoV_Medigen"/>
    <s v="SP2130-CDC"/>
    <s v="Syringe"/>
    <n v="1111109"/>
    <n v="2"/>
    <n v="5"/>
    <n v="0"/>
    <n v="7"/>
    <n v="0"/>
    <n v="0"/>
    <x v="0"/>
  </r>
  <r>
    <x v="2"/>
    <n v="415"/>
    <x v="70"/>
    <s v="CoV_Novavax"/>
    <s v="4302MF017-CDC"/>
    <s v="Vial"/>
    <n v="1111231"/>
    <n v="7"/>
    <n v="0"/>
    <n v="0"/>
    <n v="7"/>
    <n v="0"/>
    <n v="0"/>
    <x v="0"/>
  </r>
  <r>
    <x v="0"/>
    <n v="416"/>
    <x v="70"/>
    <s v="CoV_bModerna_BA1"/>
    <s v="018B22A_1111122-CDC"/>
    <s v="Vial"/>
    <n v="1111122"/>
    <n v="0"/>
    <n v="20"/>
    <n v="0"/>
    <n v="14"/>
    <n v="0"/>
    <n v="0"/>
    <x v="20"/>
  </r>
  <r>
    <x v="1"/>
    <n v="417"/>
    <x v="70"/>
    <s v="CoV_BioNTech"/>
    <s v="FW5101_1111220-CDC"/>
    <s v="Vial"/>
    <n v="1111220"/>
    <n v="0"/>
    <n v="5"/>
    <n v="0"/>
    <n v="4"/>
    <n v="0"/>
    <n v="0"/>
    <x v="12"/>
  </r>
  <r>
    <x v="0"/>
    <n v="418"/>
    <x v="70"/>
    <s v="CoV_bModerna_BA1"/>
    <s v="036E22A_1111108-CDC"/>
    <s v="Vial"/>
    <n v="1111108"/>
    <n v="23"/>
    <n v="0"/>
    <n v="0"/>
    <n v="23"/>
    <n v="0"/>
    <n v="0"/>
    <x v="0"/>
  </r>
  <r>
    <x v="0"/>
    <n v="419"/>
    <x v="71"/>
    <s v="CoV_bModerna_BA1"/>
    <s v="036E22A_1111108-CDC"/>
    <s v="Vial"/>
    <n v="1111108"/>
    <n v="2"/>
    <n v="0"/>
    <n v="0"/>
    <n v="2"/>
    <n v="0"/>
    <n v="0"/>
    <x v="0"/>
  </r>
  <r>
    <x v="7"/>
    <n v="420"/>
    <x v="72"/>
    <s v="CoV_BioNTech"/>
    <s v="GE0695_1120110-CDC"/>
    <s v="Vial"/>
    <n v="1120110"/>
    <n v="0"/>
    <n v="2"/>
    <n v="0"/>
    <n v="0"/>
    <n v="0"/>
    <n v="0"/>
    <x v="10"/>
  </r>
  <r>
    <x v="4"/>
    <n v="421"/>
    <x v="72"/>
    <s v="CoV_Medigen"/>
    <s v="SP2130-CDC"/>
    <s v="Syringe"/>
    <n v="1111109"/>
    <n v="16"/>
    <n v="0"/>
    <n v="0"/>
    <n v="9"/>
    <n v="0"/>
    <n v="0"/>
    <x v="14"/>
  </r>
  <r>
    <x v="0"/>
    <n v="422"/>
    <x v="72"/>
    <s v="CoV_bModerna_BA1"/>
    <s v="018B22A_1111122-CDC"/>
    <s v="Vial"/>
    <n v="1111122"/>
    <n v="0"/>
    <n v="10"/>
    <n v="0"/>
    <n v="4"/>
    <n v="0"/>
    <n v="0"/>
    <x v="20"/>
  </r>
  <r>
    <x v="1"/>
    <n v="423"/>
    <x v="72"/>
    <s v="CoV_BioNTech"/>
    <s v="FW5101_1111220-CDC"/>
    <s v="Vial"/>
    <n v="1111220"/>
    <n v="0"/>
    <n v="1"/>
    <n v="0"/>
    <n v="0"/>
    <n v="0"/>
    <n v="0"/>
    <x v="12"/>
  </r>
  <r>
    <x v="1"/>
    <n v="424"/>
    <x v="72"/>
    <s v="CoV_BioNTech"/>
    <s v="FW5101_1111114-CDC"/>
    <s v="Vial"/>
    <n v="1111114"/>
    <n v="1"/>
    <n v="0"/>
    <n v="0"/>
    <n v="1"/>
    <n v="0"/>
    <n v="0"/>
    <x v="0"/>
  </r>
  <r>
    <x v="0"/>
    <n v="425"/>
    <x v="72"/>
    <s v="CoV_bModerna_BA1"/>
    <s v="036E22A_1111108-CDC"/>
    <s v="Vial"/>
    <n v="1111108"/>
    <n v="9"/>
    <n v="0"/>
    <n v="0"/>
    <n v="9"/>
    <n v="0"/>
    <n v="0"/>
    <x v="0"/>
  </r>
  <r>
    <x v="1"/>
    <n v="426"/>
    <x v="73"/>
    <s v="CoV_BioNTech"/>
    <s v="FW5101_1111128-CDC"/>
    <s v="Vial"/>
    <n v="1111128"/>
    <n v="13"/>
    <n v="0"/>
    <n v="0"/>
    <n v="7"/>
    <n v="0"/>
    <n v="0"/>
    <x v="20"/>
  </r>
  <r>
    <x v="6"/>
    <n v="427"/>
    <x v="73"/>
    <s v="CoV_Moderna"/>
    <s v="000440A_1111122-CDC"/>
    <s v="Vial"/>
    <n v="1111122"/>
    <n v="0"/>
    <n v="5"/>
    <n v="0"/>
    <n v="3"/>
    <n v="0"/>
    <n v="0"/>
    <x v="10"/>
  </r>
  <r>
    <x v="0"/>
    <n v="428"/>
    <x v="73"/>
    <s v="CoV_bModerna_BA1"/>
    <s v="018B22A_1111122-CDC"/>
    <s v="Vial"/>
    <n v="1111122"/>
    <n v="0"/>
    <n v="20"/>
    <n v="0"/>
    <n v="9"/>
    <n v="0"/>
    <n v="0"/>
    <x v="15"/>
  </r>
  <r>
    <x v="7"/>
    <n v="429"/>
    <x v="73"/>
    <s v="CoV_BioNTech"/>
    <s v="GE0695_1111114-CDC"/>
    <s v="Vial"/>
    <n v="1111114"/>
    <n v="10"/>
    <n v="0"/>
    <n v="0"/>
    <n v="10"/>
    <n v="0"/>
    <n v="0"/>
    <x v="0"/>
  </r>
  <r>
    <x v="0"/>
    <n v="430"/>
    <x v="73"/>
    <s v="CoV_bModerna_BA1"/>
    <s v="036E22A_1111108-CDC"/>
    <s v="Vial"/>
    <n v="1111108"/>
    <n v="12"/>
    <n v="10"/>
    <n v="0"/>
    <n v="22"/>
    <n v="0"/>
    <n v="0"/>
    <x v="0"/>
  </r>
  <r>
    <x v="6"/>
    <n v="431"/>
    <x v="73"/>
    <s v="CoV_Moderna"/>
    <s v="000440A_1110816-CDC"/>
    <s v="Vial"/>
    <n v="1110816"/>
    <n v="3"/>
    <n v="0"/>
    <n v="0"/>
    <n v="0"/>
    <n v="0"/>
    <n v="0"/>
    <x v="21"/>
  </r>
  <r>
    <x v="3"/>
    <n v="432"/>
    <x v="73"/>
    <s v="CoV_Moderna"/>
    <s v="2100706_1111122-CDC"/>
    <s v="Vial"/>
    <n v="1111122"/>
    <n v="0"/>
    <n v="10"/>
    <n v="0"/>
    <n v="5"/>
    <n v="0"/>
    <n v="0"/>
    <x v="3"/>
  </r>
  <r>
    <x v="1"/>
    <n v="433"/>
    <x v="73"/>
    <s v="CoV_BioNTech"/>
    <s v="FW5101_1110828-CDC"/>
    <s v="Vial"/>
    <n v="1110828"/>
    <n v="6"/>
    <n v="0"/>
    <n v="0"/>
    <n v="0"/>
    <n v="0"/>
    <n v="0"/>
    <x v="20"/>
  </r>
  <r>
    <x v="4"/>
    <n v="434"/>
    <x v="73"/>
    <s v="CoV_Medigen"/>
    <s v="SP2130-CDC"/>
    <s v="Syringe"/>
    <n v="1111109"/>
    <n v="3"/>
    <n v="0"/>
    <n v="0"/>
    <n v="3"/>
    <n v="0"/>
    <n v="0"/>
    <x v="0"/>
  </r>
  <r>
    <x v="7"/>
    <n v="435"/>
    <x v="73"/>
    <s v="CoV_BioNTech"/>
    <s v="GE0695_1120110-CDC"/>
    <s v="Vial"/>
    <n v="1120110"/>
    <n v="0"/>
    <n v="10"/>
    <n v="0"/>
    <n v="3"/>
    <n v="0"/>
    <n v="0"/>
    <x v="14"/>
  </r>
  <r>
    <x v="5"/>
    <n v="436"/>
    <x v="73"/>
    <s v="CoV_BioNTech"/>
    <s v="2C097A_1111116-CDC"/>
    <s v="Vial"/>
    <n v="1111116"/>
    <n v="5"/>
    <n v="2"/>
    <n v="0"/>
    <n v="6"/>
    <n v="0"/>
    <n v="0"/>
    <x v="12"/>
  </r>
  <r>
    <x v="4"/>
    <n v="437"/>
    <x v="73"/>
    <s v="CoV_Medigen"/>
    <s v="SP2128-CDC"/>
    <s v="Syringe"/>
    <n v="1110826"/>
    <n v="13"/>
    <n v="0"/>
    <n v="0"/>
    <n v="0"/>
    <n v="0"/>
    <n v="0"/>
    <x v="17"/>
  </r>
  <r>
    <x v="2"/>
    <n v="438"/>
    <x v="73"/>
    <s v="CoV_Novavax"/>
    <s v="4302MF017-CDC"/>
    <s v="Vial"/>
    <n v="1111231"/>
    <n v="3"/>
    <n v="10"/>
    <n v="0"/>
    <n v="8"/>
    <n v="0"/>
    <n v="0"/>
    <x v="3"/>
  </r>
  <r>
    <x v="4"/>
    <n v="439"/>
    <x v="73"/>
    <s v="CoV_Medigen"/>
    <s v="SP2110V-CDC"/>
    <s v="Vial"/>
    <n v="1110906"/>
    <n v="2"/>
    <n v="0"/>
    <n v="0"/>
    <n v="0"/>
    <n v="0"/>
    <n v="0"/>
    <x v="10"/>
  </r>
  <r>
    <x v="0"/>
    <n v="440"/>
    <x v="74"/>
    <s v="CoV_bModerna_BA1"/>
    <s v="018B22A_1111205-CDC"/>
    <s v="Vial"/>
    <n v="1111205"/>
    <n v="0"/>
    <n v="10"/>
    <n v="0"/>
    <n v="0"/>
    <n v="0"/>
    <n v="0"/>
    <x v="13"/>
  </r>
  <r>
    <x v="0"/>
    <n v="441"/>
    <x v="74"/>
    <s v="CoV_bModerna_BA1"/>
    <s v="018B22A_1111122-CDC"/>
    <s v="Vial"/>
    <n v="1111122"/>
    <n v="47"/>
    <n v="0"/>
    <n v="0"/>
    <n v="38"/>
    <n v="0"/>
    <n v="0"/>
    <x v="1"/>
  </r>
  <r>
    <x v="2"/>
    <n v="442"/>
    <x v="75"/>
    <s v="CoV_Novavax"/>
    <s v="4302MF017-CDC"/>
    <s v="Vial"/>
    <n v="1111231"/>
    <n v="1"/>
    <n v="0"/>
    <n v="0"/>
    <n v="1"/>
    <n v="0"/>
    <n v="0"/>
    <x v="0"/>
  </r>
  <r>
    <x v="0"/>
    <n v="443"/>
    <x v="75"/>
    <s v="CoV_bModerna_BA1"/>
    <s v="036E22A_1111108-CDC"/>
    <s v="Vial"/>
    <n v="1111108"/>
    <n v="25"/>
    <n v="0"/>
    <n v="0"/>
    <n v="25"/>
    <n v="0"/>
    <n v="0"/>
    <x v="0"/>
  </r>
  <r>
    <x v="0"/>
    <n v="444"/>
    <x v="75"/>
    <s v="CoV_bModerna_BA1"/>
    <s v="018B22A_1111122-CDC"/>
    <s v="Vial"/>
    <n v="1111122"/>
    <n v="0"/>
    <n v="10"/>
    <n v="0"/>
    <n v="6"/>
    <n v="0"/>
    <n v="0"/>
    <x v="2"/>
  </r>
  <r>
    <x v="3"/>
    <n v="445"/>
    <x v="76"/>
    <s v="CoV_Moderna"/>
    <s v="2100706_1111122-CDC"/>
    <s v="Vial"/>
    <n v="1111122"/>
    <n v="0"/>
    <n v="2"/>
    <n v="0"/>
    <n v="1"/>
    <n v="0"/>
    <n v="0"/>
    <x v="12"/>
  </r>
  <r>
    <x v="4"/>
    <n v="446"/>
    <x v="76"/>
    <s v="CoV_Medigen"/>
    <s v="SP2130-CDC"/>
    <s v="Syringe"/>
    <n v="1111109"/>
    <n v="10"/>
    <n v="0"/>
    <n v="5"/>
    <n v="0"/>
    <n v="0"/>
    <n v="0"/>
    <x v="3"/>
  </r>
  <r>
    <x v="0"/>
    <n v="447"/>
    <x v="76"/>
    <s v="CoV_bModerna_BA1"/>
    <s v="035E22A_1111026-CDC"/>
    <s v="Vial"/>
    <n v="1111026"/>
    <n v="5"/>
    <n v="0"/>
    <n v="0"/>
    <n v="5"/>
    <n v="0"/>
    <n v="0"/>
    <x v="0"/>
  </r>
  <r>
    <x v="1"/>
    <n v="448"/>
    <x v="76"/>
    <s v="CoV_BioNTech"/>
    <s v="FW5101_1111107-CDC"/>
    <s v="Vial"/>
    <n v="1111107"/>
    <n v="1"/>
    <n v="0"/>
    <n v="0"/>
    <n v="1"/>
    <n v="0"/>
    <n v="0"/>
    <x v="0"/>
  </r>
  <r>
    <x v="5"/>
    <n v="449"/>
    <x v="76"/>
    <s v="CoV_BioNTech"/>
    <s v="2C097A_1111026-CDC"/>
    <s v="Vial"/>
    <n v="1111026"/>
    <n v="2"/>
    <n v="0"/>
    <n v="0"/>
    <n v="2"/>
    <n v="0"/>
    <n v="0"/>
    <x v="0"/>
  </r>
  <r>
    <x v="0"/>
    <n v="450"/>
    <x v="76"/>
    <s v="CoV_bModerna_BA1"/>
    <s v="036E22A_1111108-CDC"/>
    <s v="Vial"/>
    <n v="1111108"/>
    <n v="36"/>
    <n v="0"/>
    <n v="0"/>
    <n v="36"/>
    <n v="0"/>
    <n v="0"/>
    <x v="0"/>
  </r>
  <r>
    <x v="2"/>
    <n v="451"/>
    <x v="76"/>
    <s v="CoV_Novavax"/>
    <s v="4302MF017-CDC"/>
    <s v="Vial"/>
    <n v="1111231"/>
    <n v="4"/>
    <n v="0"/>
    <n v="0"/>
    <n v="2"/>
    <n v="0"/>
    <n v="0"/>
    <x v="10"/>
  </r>
  <r>
    <x v="0"/>
    <n v="452"/>
    <x v="76"/>
    <s v="CoV_bModerna_BA1"/>
    <s v="018B22A_1111122-CDC"/>
    <s v="Vial"/>
    <n v="1111122"/>
    <n v="0"/>
    <n v="5"/>
    <n v="0"/>
    <n v="0"/>
    <n v="0"/>
    <n v="0"/>
    <x v="3"/>
  </r>
  <r>
    <x v="6"/>
    <n v="453"/>
    <x v="76"/>
    <s v="CoV_Moderna"/>
    <s v="000440A_1111122-CDC"/>
    <s v="Vial"/>
    <n v="1111122"/>
    <n v="0"/>
    <n v="1"/>
    <n v="0"/>
    <n v="1"/>
    <n v="0"/>
    <n v="0"/>
    <x v="0"/>
  </r>
  <r>
    <x v="5"/>
    <n v="454"/>
    <x v="77"/>
    <s v="CoV_BioNTech"/>
    <s v="2C097A_1111208-CDC"/>
    <s v="Vial"/>
    <n v="1111208"/>
    <n v="0"/>
    <n v="98"/>
    <n v="60"/>
    <n v="0"/>
    <n v="0"/>
    <n v="0"/>
    <x v="36"/>
  </r>
  <r>
    <x v="5"/>
    <n v="455"/>
    <x v="77"/>
    <s v="CoV_BioNTech"/>
    <s v="2C097A_1111116-CDC"/>
    <s v="Vial"/>
    <n v="1111116"/>
    <n v="0"/>
    <n v="42"/>
    <n v="42"/>
    <n v="0"/>
    <n v="0"/>
    <n v="0"/>
    <x v="0"/>
  </r>
  <r>
    <x v="3"/>
    <n v="456"/>
    <x v="77"/>
    <s v="CoV_Moderna"/>
    <s v="2100706_1111205-CDC"/>
    <s v="Vial"/>
    <n v="1111205"/>
    <n v="0"/>
    <n v="10"/>
    <n v="2"/>
    <n v="0"/>
    <n v="0"/>
    <n v="0"/>
    <x v="5"/>
  </r>
  <r>
    <x v="7"/>
    <n v="457"/>
    <x v="77"/>
    <s v="CoV_BioNTech"/>
    <s v="GE0695_1111220-CDC"/>
    <s v="Vial"/>
    <n v="1111220"/>
    <n v="2"/>
    <n v="10"/>
    <n v="12"/>
    <n v="0"/>
    <n v="0"/>
    <n v="0"/>
    <x v="0"/>
  </r>
  <r>
    <x v="0"/>
    <n v="458"/>
    <x v="77"/>
    <s v="CoV_bModerna_BA1"/>
    <s v="018B22A_1111122-CDC"/>
    <s v="Vial"/>
    <n v="1111122"/>
    <n v="155"/>
    <n v="0"/>
    <n v="155"/>
    <n v="0"/>
    <n v="0"/>
    <n v="0"/>
    <x v="0"/>
  </r>
  <r>
    <x v="6"/>
    <n v="459"/>
    <x v="77"/>
    <s v="CoV_Moderna"/>
    <s v="000440A_1111122-CDC"/>
    <s v="Vial"/>
    <n v="1111122"/>
    <n v="13"/>
    <n v="10"/>
    <n v="21"/>
    <n v="0"/>
    <n v="0"/>
    <n v="0"/>
    <x v="10"/>
  </r>
  <r>
    <x v="6"/>
    <n v="460"/>
    <x v="77"/>
    <s v="CoV_Moderna"/>
    <s v="000440A_1111205-CDC"/>
    <s v="Vial"/>
    <n v="1111205"/>
    <n v="0"/>
    <n v="10"/>
    <n v="0"/>
    <n v="0"/>
    <n v="0"/>
    <n v="0"/>
    <x v="13"/>
  </r>
  <r>
    <x v="7"/>
    <n v="461"/>
    <x v="77"/>
    <s v="CoV_BioNTech"/>
    <s v="GE0695_1120110-CDC"/>
    <s v="Vial"/>
    <n v="1120110"/>
    <n v="0"/>
    <n v="10"/>
    <n v="10"/>
    <n v="0"/>
    <n v="0"/>
    <n v="0"/>
    <x v="0"/>
  </r>
  <r>
    <x v="2"/>
    <n v="462"/>
    <x v="77"/>
    <s v="CoV_Novavax"/>
    <s v="4302MF017-CDC"/>
    <s v="Vial"/>
    <n v="1111231"/>
    <n v="15"/>
    <n v="0"/>
    <n v="8"/>
    <n v="4"/>
    <n v="0"/>
    <n v="0"/>
    <x v="21"/>
  </r>
  <r>
    <x v="4"/>
    <n v="463"/>
    <x v="77"/>
    <s v="CoV_Medigen"/>
    <s v="SP2119V-CDC"/>
    <s v="Vial"/>
    <n v="1111115"/>
    <n v="1"/>
    <n v="0"/>
    <n v="0"/>
    <n v="1"/>
    <n v="0"/>
    <n v="0"/>
    <x v="0"/>
  </r>
  <r>
    <x v="0"/>
    <n v="464"/>
    <x v="77"/>
    <s v="CoV_bModerna_BA1"/>
    <s v="018B22A_1111205-CDC"/>
    <s v="Vial"/>
    <n v="1111205"/>
    <n v="0"/>
    <n v="100"/>
    <n v="71"/>
    <n v="9"/>
    <n v="0"/>
    <n v="0"/>
    <x v="4"/>
  </r>
  <r>
    <x v="3"/>
    <n v="465"/>
    <x v="77"/>
    <s v="CoV_Moderna"/>
    <s v="2100706_1111122-CDC"/>
    <s v="Vial"/>
    <n v="1111122"/>
    <n v="4"/>
    <n v="0"/>
    <n v="4"/>
    <n v="0"/>
    <n v="0"/>
    <n v="0"/>
    <x v="0"/>
  </r>
  <r>
    <x v="5"/>
    <n v="466"/>
    <x v="78"/>
    <s v="CoV_BioNTech"/>
    <s v="2C097A_1111116-CDC"/>
    <s v="Vial"/>
    <n v="1111116"/>
    <n v="5"/>
    <n v="15"/>
    <n v="0"/>
    <n v="2"/>
    <n v="0"/>
    <n v="0"/>
    <x v="11"/>
  </r>
  <r>
    <x v="5"/>
    <n v="467"/>
    <x v="78"/>
    <s v="CoV_BioNTech"/>
    <s v="2C097A_1111208-CDC"/>
    <s v="Vial"/>
    <n v="1111208"/>
    <n v="0"/>
    <n v="49"/>
    <n v="0"/>
    <n v="0"/>
    <n v="0"/>
    <n v="0"/>
    <x v="37"/>
  </r>
  <r>
    <x v="1"/>
    <n v="468"/>
    <x v="78"/>
    <s v="CoV_BioNTech"/>
    <s v="FW5101_1111107-CDC"/>
    <s v="Vial"/>
    <n v="1111107"/>
    <n v="8"/>
    <n v="0"/>
    <n v="8"/>
    <n v="0"/>
    <n v="0"/>
    <n v="0"/>
    <x v="0"/>
  </r>
  <r>
    <x v="0"/>
    <n v="469"/>
    <x v="78"/>
    <s v="CoV_bModerna_BA1"/>
    <s v="018B22A_1111122-CDC"/>
    <s v="Vial"/>
    <n v="1111122"/>
    <n v="360"/>
    <n v="0"/>
    <n v="355"/>
    <n v="5"/>
    <n v="0"/>
    <n v="0"/>
    <x v="0"/>
  </r>
  <r>
    <x v="7"/>
    <n v="470"/>
    <x v="78"/>
    <s v="CoV_BioNTech"/>
    <s v="GE0695_1111220-CDC"/>
    <s v="Vial"/>
    <n v="1111220"/>
    <n v="10"/>
    <n v="0"/>
    <n v="0"/>
    <n v="0"/>
    <n v="0"/>
    <n v="0"/>
    <x v="13"/>
  </r>
  <r>
    <x v="3"/>
    <n v="471"/>
    <x v="78"/>
    <s v="CoV_Moderna"/>
    <s v="2100706_1111205-CDC"/>
    <s v="Vial"/>
    <n v="1111205"/>
    <n v="0"/>
    <n v="10"/>
    <n v="0"/>
    <n v="0"/>
    <n v="0"/>
    <n v="0"/>
    <x v="13"/>
  </r>
  <r>
    <x v="6"/>
    <n v="472"/>
    <x v="78"/>
    <s v="CoV_Moderna"/>
    <s v="000440A_1111205-CDC"/>
    <s v="Vial"/>
    <n v="1111205"/>
    <n v="0"/>
    <n v="10"/>
    <n v="0"/>
    <n v="0"/>
    <n v="0"/>
    <n v="0"/>
    <x v="13"/>
  </r>
  <r>
    <x v="0"/>
    <n v="473"/>
    <x v="78"/>
    <s v="CoV_bModerna_BA1"/>
    <s v="018B22A_1111205-CDC"/>
    <s v="Vial"/>
    <n v="1111205"/>
    <n v="0"/>
    <n v="100"/>
    <n v="0"/>
    <n v="0"/>
    <n v="0"/>
    <n v="0"/>
    <x v="38"/>
  </r>
  <r>
    <x v="6"/>
    <n v="474"/>
    <x v="78"/>
    <s v="CoV_Moderna"/>
    <s v="000440A_1111122-CDC"/>
    <s v="Vial"/>
    <n v="1111122"/>
    <n v="30"/>
    <n v="0"/>
    <n v="17"/>
    <n v="1"/>
    <n v="0"/>
    <n v="0"/>
    <x v="9"/>
  </r>
  <r>
    <x v="3"/>
    <n v="475"/>
    <x v="78"/>
    <s v="CoV_Moderna"/>
    <s v="2100706_1111122-CDC"/>
    <s v="Vial"/>
    <n v="1111122"/>
    <n v="10"/>
    <n v="0"/>
    <n v="0"/>
    <n v="2"/>
    <n v="0"/>
    <n v="0"/>
    <x v="5"/>
  </r>
  <r>
    <x v="1"/>
    <n v="476"/>
    <x v="78"/>
    <s v="CoV_BioNTech"/>
    <s v="FW5101_1111220-CDC"/>
    <s v="Vial"/>
    <n v="1111220"/>
    <n v="6"/>
    <n v="0"/>
    <n v="0"/>
    <n v="1"/>
    <n v="0"/>
    <n v="0"/>
    <x v="3"/>
  </r>
  <r>
    <x v="1"/>
    <n v="477"/>
    <x v="78"/>
    <s v="CoV_BioNTech"/>
    <s v="FW5101_1111114-CDC"/>
    <s v="Vial"/>
    <n v="1111114"/>
    <n v="0"/>
    <n v="1"/>
    <n v="0"/>
    <n v="0"/>
    <n v="0"/>
    <n v="0"/>
    <x v="12"/>
  </r>
  <r>
    <x v="7"/>
    <n v="478"/>
    <x v="78"/>
    <s v="CoV_BioNTech"/>
    <s v="GE0695_1111114-CDC"/>
    <s v="Vial"/>
    <n v="1111114"/>
    <n v="22"/>
    <n v="0"/>
    <n v="0"/>
    <n v="2"/>
    <n v="0"/>
    <n v="0"/>
    <x v="4"/>
  </r>
  <r>
    <x v="0"/>
    <n v="479"/>
    <x v="78"/>
    <s v="CoV_bModerna_BA1"/>
    <s v="036E22A_1111108-CDC"/>
    <s v="Vial"/>
    <n v="1111108"/>
    <n v="6"/>
    <n v="0"/>
    <n v="0"/>
    <n v="6"/>
    <n v="0"/>
    <n v="0"/>
    <x v="0"/>
  </r>
  <r>
    <x v="6"/>
    <n v="480"/>
    <x v="78"/>
    <s v="CoV_Moderna"/>
    <s v="000440A_1111108-CDC"/>
    <s v="Vial"/>
    <n v="1111108"/>
    <n v="4"/>
    <n v="0"/>
    <n v="4"/>
    <n v="0"/>
    <n v="0"/>
    <n v="0"/>
    <x v="0"/>
  </r>
  <r>
    <x v="4"/>
    <n v="481"/>
    <x v="78"/>
    <s v="CoV_Medigen"/>
    <s v="SP2130-CDC"/>
    <s v="Syringe"/>
    <n v="1111109"/>
    <n v="1"/>
    <n v="0"/>
    <n v="0"/>
    <n v="0"/>
    <n v="0"/>
    <n v="0"/>
    <x v="12"/>
  </r>
  <r>
    <x v="2"/>
    <n v="482"/>
    <x v="78"/>
    <s v="CoV_Novavax"/>
    <s v="4302MF017-CDC"/>
    <s v="Vial"/>
    <n v="1111231"/>
    <n v="18"/>
    <n v="0"/>
    <n v="0"/>
    <n v="2"/>
    <n v="0"/>
    <n v="0"/>
    <x v="23"/>
  </r>
  <r>
    <x v="7"/>
    <n v="483"/>
    <x v="78"/>
    <s v="CoV_BioNTech"/>
    <s v="GE0695_1120110-CDC"/>
    <s v="Vial"/>
    <n v="1120110"/>
    <n v="0"/>
    <n v="10"/>
    <n v="0"/>
    <n v="0"/>
    <n v="0"/>
    <n v="0"/>
    <x v="13"/>
  </r>
  <r>
    <x v="7"/>
    <n v="484"/>
    <x v="79"/>
    <s v="CoV_BioNTech"/>
    <s v="GE0695_1111220-CDC"/>
    <s v="Vial"/>
    <n v="1111220"/>
    <n v="3"/>
    <n v="0"/>
    <n v="0"/>
    <n v="0"/>
    <n v="0"/>
    <n v="0"/>
    <x v="21"/>
  </r>
  <r>
    <x v="3"/>
    <n v="485"/>
    <x v="79"/>
    <s v="CoV_Moderna"/>
    <s v="2100706_1111122-CDC"/>
    <s v="Vial"/>
    <n v="1111122"/>
    <n v="10"/>
    <n v="0"/>
    <n v="0"/>
    <n v="3"/>
    <n v="0"/>
    <n v="0"/>
    <x v="14"/>
  </r>
  <r>
    <x v="0"/>
    <n v="486"/>
    <x v="79"/>
    <s v="CoV_bModerna_BA1"/>
    <s v="018B22A_1111122-CDC"/>
    <s v="Vial"/>
    <n v="1111122"/>
    <n v="10"/>
    <n v="50"/>
    <n v="0"/>
    <n v="10"/>
    <n v="0"/>
    <n v="0"/>
    <x v="39"/>
  </r>
  <r>
    <x v="0"/>
    <n v="487"/>
    <x v="79"/>
    <s v="CoV_bModerna_BA1"/>
    <s v="018B22A_1111205-CDC"/>
    <s v="Vial"/>
    <n v="1111205"/>
    <n v="0"/>
    <n v="10"/>
    <n v="0"/>
    <n v="0"/>
    <n v="0"/>
    <n v="0"/>
    <x v="13"/>
  </r>
  <r>
    <x v="3"/>
    <n v="488"/>
    <x v="79"/>
    <s v="CoV_Moderna"/>
    <s v="2100706_1111205-CDC"/>
    <s v="Vial"/>
    <n v="1111205"/>
    <n v="0"/>
    <n v="10"/>
    <n v="0"/>
    <n v="0"/>
    <n v="0"/>
    <n v="0"/>
    <x v="13"/>
  </r>
  <r>
    <x v="6"/>
    <n v="489"/>
    <x v="79"/>
    <s v="CoV_Moderna"/>
    <s v="000440A_1111122-CDC"/>
    <s v="Vial"/>
    <n v="1111122"/>
    <n v="10"/>
    <n v="0"/>
    <n v="5"/>
    <n v="2"/>
    <n v="0"/>
    <n v="0"/>
    <x v="21"/>
  </r>
  <r>
    <x v="2"/>
    <n v="490"/>
    <x v="79"/>
    <s v="CoV_Novavax"/>
    <s v="4302MF017-CDC"/>
    <s v="Vial"/>
    <n v="1111231"/>
    <n v="10"/>
    <n v="0"/>
    <n v="0"/>
    <n v="2"/>
    <n v="0"/>
    <n v="0"/>
    <x v="5"/>
  </r>
  <r>
    <x v="0"/>
    <n v="491"/>
    <x v="79"/>
    <s v="CoV_bModerna_BA1"/>
    <s v="036E22A_1111108-CDC"/>
    <s v="Vial"/>
    <n v="1111108"/>
    <n v="1"/>
    <n v="0"/>
    <n v="0"/>
    <n v="1"/>
    <n v="0"/>
    <n v="0"/>
    <x v="0"/>
  </r>
  <r>
    <x v="0"/>
    <n v="492"/>
    <x v="80"/>
    <s v="CoV_bModerna_BA1"/>
    <s v="018B22A_1111122-CDC"/>
    <s v="Vial"/>
    <n v="1111122"/>
    <n v="167"/>
    <n v="1418"/>
    <n v="1128"/>
    <n v="0"/>
    <n v="0"/>
    <n v="0"/>
    <x v="40"/>
  </r>
  <r>
    <x v="7"/>
    <n v="493"/>
    <x v="80"/>
    <s v="CoV_BioNTech"/>
    <s v="GE0695_1111114-CDC"/>
    <s v="Vial"/>
    <n v="1111114"/>
    <n v="0"/>
    <n v="8"/>
    <n v="8"/>
    <n v="0"/>
    <n v="0"/>
    <n v="0"/>
    <x v="0"/>
  </r>
  <r>
    <x v="7"/>
    <n v="494"/>
    <x v="80"/>
    <s v="CoV_BioNTech"/>
    <s v="GE0695_1120110-CDC"/>
    <s v="Vial"/>
    <n v="1120110"/>
    <n v="0"/>
    <n v="50"/>
    <n v="20"/>
    <n v="0"/>
    <n v="0"/>
    <n v="0"/>
    <x v="29"/>
  </r>
  <r>
    <x v="0"/>
    <n v="495"/>
    <x v="80"/>
    <s v="CoV_bModerna_BA1"/>
    <s v="036E22A_1111031-CDC"/>
    <s v="Vial"/>
    <n v="1111031"/>
    <n v="0"/>
    <n v="882"/>
    <n v="882"/>
    <n v="0"/>
    <n v="0"/>
    <n v="0"/>
    <x v="0"/>
  </r>
  <r>
    <x v="0"/>
    <n v="496"/>
    <x v="80"/>
    <s v="CoV_bModerna_BA1"/>
    <s v="036E22A_1111108-CDC"/>
    <s v="Vial"/>
    <n v="1111108"/>
    <n v="0"/>
    <n v="103"/>
    <n v="103"/>
    <n v="0"/>
    <n v="0"/>
    <n v="0"/>
    <x v="0"/>
  </r>
  <r>
    <x v="7"/>
    <n v="497"/>
    <x v="80"/>
    <s v="CoV_BioNTech"/>
    <s v="GE0695_1111220-CDC"/>
    <s v="Vial"/>
    <n v="1111220"/>
    <n v="0"/>
    <n v="16"/>
    <n v="16"/>
    <n v="0"/>
    <n v="0"/>
    <n v="0"/>
    <x v="0"/>
  </r>
  <r>
    <x v="1"/>
    <n v="498"/>
    <x v="80"/>
    <s v="CoV_BioNTech"/>
    <s v="FW5101_1111128-CDC"/>
    <s v="Vial"/>
    <n v="1111128"/>
    <n v="0"/>
    <n v="55"/>
    <n v="38"/>
    <n v="0"/>
    <n v="0"/>
    <n v="0"/>
    <x v="25"/>
  </r>
  <r>
    <x v="3"/>
    <n v="499"/>
    <x v="80"/>
    <s v="CoV_Moderna"/>
    <s v="2100706_1111108-CDC"/>
    <s v="Vial"/>
    <n v="1111108"/>
    <n v="10"/>
    <n v="0"/>
    <n v="10"/>
    <n v="0"/>
    <n v="0"/>
    <n v="0"/>
    <x v="0"/>
  </r>
  <r>
    <x v="3"/>
    <n v="500"/>
    <x v="80"/>
    <s v="CoV_Moderna"/>
    <s v="2100706_1111205-CDC"/>
    <s v="Vial"/>
    <n v="1111205"/>
    <n v="0"/>
    <n v="48"/>
    <n v="42"/>
    <n v="0"/>
    <n v="0"/>
    <n v="0"/>
    <x v="20"/>
  </r>
  <r>
    <x v="6"/>
    <n v="501"/>
    <x v="80"/>
    <s v="CoV_Moderna"/>
    <s v="000440A_1111122-CDC"/>
    <s v="Vial"/>
    <n v="1111122"/>
    <n v="20"/>
    <n v="116"/>
    <n v="135"/>
    <n v="1"/>
    <n v="0"/>
    <n v="0"/>
    <x v="0"/>
  </r>
  <r>
    <x v="6"/>
    <n v="502"/>
    <x v="80"/>
    <s v="CoV_Moderna"/>
    <s v="000440A_1111205-CDC"/>
    <s v="Vial"/>
    <n v="1111205"/>
    <n v="0"/>
    <n v="50"/>
    <n v="4"/>
    <n v="0"/>
    <n v="0"/>
    <n v="0"/>
    <x v="41"/>
  </r>
  <r>
    <x v="1"/>
    <n v="503"/>
    <x v="80"/>
    <s v="CoV_BioNTech"/>
    <s v="FW5101_1111114-CDC"/>
    <s v="Vial"/>
    <n v="1111114"/>
    <n v="0"/>
    <n v="8"/>
    <n v="8"/>
    <n v="0"/>
    <n v="0"/>
    <n v="0"/>
    <x v="0"/>
  </r>
  <r>
    <x v="3"/>
    <n v="504"/>
    <x v="80"/>
    <s v="CoV_Moderna"/>
    <s v="2100706_1111122-CDC"/>
    <s v="Vial"/>
    <n v="1111122"/>
    <n v="9"/>
    <n v="5"/>
    <n v="12"/>
    <n v="2"/>
    <n v="0"/>
    <n v="0"/>
    <x v="0"/>
  </r>
  <r>
    <x v="1"/>
    <n v="505"/>
    <x v="80"/>
    <s v="CoV_BioNTech"/>
    <s v="FW5101_1111220-CDC"/>
    <s v="Vial"/>
    <n v="1111220"/>
    <n v="0"/>
    <n v="5"/>
    <n v="0"/>
    <n v="0"/>
    <n v="0"/>
    <n v="0"/>
    <x v="3"/>
  </r>
  <r>
    <x v="4"/>
    <n v="506"/>
    <x v="80"/>
    <s v="CoV_Medigen"/>
    <s v="SP2130-CDC"/>
    <s v="Syringe"/>
    <n v="1111109"/>
    <n v="0"/>
    <n v="1"/>
    <n v="0"/>
    <n v="0"/>
    <n v="0"/>
    <n v="0"/>
    <x v="12"/>
  </r>
  <r>
    <x v="5"/>
    <n v="507"/>
    <x v="80"/>
    <s v="CoV_BioNTech"/>
    <s v="2C097A_1111208-CDC"/>
    <s v="Vial"/>
    <n v="1111208"/>
    <n v="0"/>
    <n v="61"/>
    <n v="57"/>
    <n v="0"/>
    <n v="0"/>
    <n v="0"/>
    <x v="2"/>
  </r>
  <r>
    <x v="6"/>
    <n v="508"/>
    <x v="80"/>
    <s v="CoV_Moderna"/>
    <s v="000440A_1111108-CDC"/>
    <s v="Vial"/>
    <n v="1111108"/>
    <n v="0"/>
    <n v="5"/>
    <n v="5"/>
    <n v="0"/>
    <n v="0"/>
    <n v="0"/>
    <x v="0"/>
  </r>
  <r>
    <x v="2"/>
    <n v="509"/>
    <x v="80"/>
    <s v="CoV_Novavax"/>
    <s v="4302MF017-CDC"/>
    <s v="Vial"/>
    <n v="1111231"/>
    <n v="20"/>
    <n v="10"/>
    <n v="30"/>
    <n v="0"/>
    <n v="0"/>
    <n v="0"/>
    <x v="0"/>
  </r>
  <r>
    <x v="0"/>
    <n v="510"/>
    <x v="80"/>
    <s v="CoV_bModerna_BA1"/>
    <s v="018B22A_1111205-CDC"/>
    <s v="Vial"/>
    <n v="1111205"/>
    <n v="0"/>
    <n v="264"/>
    <n v="125"/>
    <n v="0"/>
    <n v="0"/>
    <n v="0"/>
    <x v="42"/>
  </r>
  <r>
    <x v="0"/>
    <n v="511"/>
    <x v="81"/>
    <s v="CoV_bModerna_BA1"/>
    <s v="018B22A_1111205-CDC"/>
    <s v="Vial"/>
    <n v="1111205"/>
    <n v="0"/>
    <n v="100"/>
    <n v="35"/>
    <n v="4"/>
    <n v="0"/>
    <n v="0"/>
    <x v="43"/>
  </r>
  <r>
    <x v="5"/>
    <n v="512"/>
    <x v="81"/>
    <s v="CoV_BioNTech"/>
    <s v="2C097A_1111208-CDC"/>
    <s v="Vial"/>
    <n v="1111208"/>
    <n v="0"/>
    <n v="147"/>
    <n v="49"/>
    <n v="0"/>
    <n v="0"/>
    <n v="0"/>
    <x v="44"/>
  </r>
  <r>
    <x v="6"/>
    <n v="513"/>
    <x v="81"/>
    <s v="CoV_Moderna"/>
    <s v="000440A_1111205-CDC"/>
    <s v="Vial"/>
    <n v="1111205"/>
    <n v="0"/>
    <n v="20"/>
    <n v="0"/>
    <n v="0"/>
    <n v="0"/>
    <n v="0"/>
    <x v="4"/>
  </r>
  <r>
    <x v="6"/>
    <n v="514"/>
    <x v="81"/>
    <s v="CoV_Moderna"/>
    <s v="000440A_1111122-CDC"/>
    <s v="Vial"/>
    <n v="1111122"/>
    <n v="30"/>
    <n v="75"/>
    <n v="84"/>
    <n v="3"/>
    <n v="0"/>
    <n v="0"/>
    <x v="11"/>
  </r>
  <r>
    <x v="7"/>
    <n v="515"/>
    <x v="81"/>
    <s v="CoV_BioNTech"/>
    <s v="GE0695_1111128-CDC"/>
    <s v="Vial"/>
    <n v="1111128"/>
    <n v="0"/>
    <n v="4"/>
    <n v="4"/>
    <n v="0"/>
    <n v="0"/>
    <n v="0"/>
    <x v="0"/>
  </r>
  <r>
    <x v="7"/>
    <n v="516"/>
    <x v="81"/>
    <s v="CoV_BioNTech"/>
    <s v="GE0695_1111114-CDC"/>
    <s v="Vial"/>
    <n v="1111114"/>
    <n v="0"/>
    <n v="13"/>
    <n v="13"/>
    <n v="0"/>
    <n v="0"/>
    <n v="0"/>
    <x v="0"/>
  </r>
  <r>
    <x v="4"/>
    <n v="517"/>
    <x v="81"/>
    <s v="CoV_Medigen"/>
    <s v="SP2119V-CDC"/>
    <s v="Vial"/>
    <n v="1111115"/>
    <n v="0"/>
    <n v="5"/>
    <n v="5"/>
    <n v="0"/>
    <n v="0"/>
    <n v="0"/>
    <x v="0"/>
  </r>
  <r>
    <x v="2"/>
    <n v="518"/>
    <x v="81"/>
    <s v="CoV_Novavax"/>
    <s v="4302MF017-CDC"/>
    <s v="Vial"/>
    <n v="1111231"/>
    <n v="25"/>
    <n v="0"/>
    <n v="7"/>
    <n v="2"/>
    <n v="0"/>
    <n v="0"/>
    <x v="23"/>
  </r>
  <r>
    <x v="1"/>
    <n v="519"/>
    <x v="81"/>
    <s v="CoV_BioNTech"/>
    <s v="FW5101_1111107-CDC"/>
    <s v="Vial"/>
    <n v="1111107"/>
    <n v="0"/>
    <n v="6"/>
    <n v="6"/>
    <n v="0"/>
    <n v="0"/>
    <n v="0"/>
    <x v="0"/>
  </r>
  <r>
    <x v="1"/>
    <n v="520"/>
    <x v="81"/>
    <s v="CoV_BioNTech"/>
    <s v="FW5101_1111114-CDC"/>
    <s v="Vial"/>
    <n v="1111114"/>
    <n v="0"/>
    <n v="10"/>
    <n v="10"/>
    <n v="0"/>
    <n v="0"/>
    <n v="0"/>
    <x v="0"/>
  </r>
  <r>
    <x v="1"/>
    <n v="521"/>
    <x v="81"/>
    <s v="CoV_BioNTech"/>
    <s v="FW5101_1111220-CDC"/>
    <s v="Vial"/>
    <n v="1111220"/>
    <n v="0"/>
    <n v="17"/>
    <n v="0"/>
    <n v="0"/>
    <n v="0"/>
    <n v="0"/>
    <x v="25"/>
  </r>
  <r>
    <x v="5"/>
    <n v="522"/>
    <x v="81"/>
    <s v="CoV_BioNTech"/>
    <s v="2C097A_1111116-CDC"/>
    <s v="Vial"/>
    <n v="1111116"/>
    <n v="0"/>
    <n v="28"/>
    <n v="28"/>
    <n v="0"/>
    <n v="0"/>
    <n v="0"/>
    <x v="0"/>
  </r>
  <r>
    <x v="7"/>
    <n v="523"/>
    <x v="81"/>
    <s v="CoV_BioNTech"/>
    <s v="GE0695_1111220-CDC"/>
    <s v="Vial"/>
    <n v="1111220"/>
    <n v="25"/>
    <n v="15"/>
    <n v="25"/>
    <n v="0"/>
    <n v="0"/>
    <n v="0"/>
    <x v="26"/>
  </r>
  <r>
    <x v="0"/>
    <n v="524"/>
    <x v="81"/>
    <s v="CoV_bModerna_BA1"/>
    <s v="018B22A_1111122-CDC"/>
    <s v="Vial"/>
    <n v="1111122"/>
    <n v="20"/>
    <n v="142"/>
    <n v="110"/>
    <n v="15"/>
    <n v="0"/>
    <n v="0"/>
    <x v="45"/>
  </r>
  <r>
    <x v="7"/>
    <n v="525"/>
    <x v="81"/>
    <s v="CoV_BioNTech"/>
    <s v="GE0695_1120110-CDC"/>
    <s v="Vial"/>
    <n v="1120110"/>
    <n v="0"/>
    <n v="45"/>
    <n v="20"/>
    <n v="0"/>
    <n v="0"/>
    <n v="0"/>
    <x v="30"/>
  </r>
  <r>
    <x v="3"/>
    <n v="526"/>
    <x v="81"/>
    <s v="CoV_Moderna"/>
    <s v="2100706_1111205-CDC"/>
    <s v="Vial"/>
    <n v="1111205"/>
    <n v="0"/>
    <n v="50"/>
    <n v="35"/>
    <n v="0"/>
    <n v="0"/>
    <n v="0"/>
    <x v="26"/>
  </r>
  <r>
    <x v="2"/>
    <n v="527"/>
    <x v="82"/>
    <s v="CoV_Novavax"/>
    <s v="4302MF017-CDC"/>
    <s v="Vial"/>
    <n v="1111231"/>
    <n v="30"/>
    <n v="15"/>
    <n v="40"/>
    <n v="0"/>
    <n v="0"/>
    <n v="0"/>
    <x v="3"/>
  </r>
  <r>
    <x v="5"/>
    <n v="528"/>
    <x v="82"/>
    <s v="CoV_BioNTech"/>
    <s v="2C097A_1111116-CDC"/>
    <s v="Vial"/>
    <n v="1111116"/>
    <n v="26"/>
    <n v="2"/>
    <n v="20"/>
    <n v="8"/>
    <n v="0"/>
    <n v="0"/>
    <x v="0"/>
  </r>
  <r>
    <x v="5"/>
    <n v="529"/>
    <x v="82"/>
    <s v="CoV_BioNTech"/>
    <s v="2C097A_1111026-CDC"/>
    <s v="Vial"/>
    <n v="1111026"/>
    <n v="59"/>
    <n v="0"/>
    <n v="59"/>
    <n v="0"/>
    <n v="0"/>
    <n v="0"/>
    <x v="0"/>
  </r>
  <r>
    <x v="0"/>
    <n v="530"/>
    <x v="82"/>
    <s v="CoV_bModerna_BA1"/>
    <s v="036E22A_1111031-CDC"/>
    <s v="Vial"/>
    <n v="1111031"/>
    <n v="80"/>
    <n v="0"/>
    <n v="80"/>
    <n v="0"/>
    <n v="0"/>
    <n v="0"/>
    <x v="0"/>
  </r>
  <r>
    <x v="0"/>
    <n v="531"/>
    <x v="82"/>
    <s v="CoV_bModerna_BA1"/>
    <s v="036E22A_1111108-CDC"/>
    <s v="Vial"/>
    <n v="1111108"/>
    <n v="395"/>
    <n v="567"/>
    <n v="192"/>
    <n v="0"/>
    <n v="0"/>
    <n v="0"/>
    <x v="46"/>
  </r>
  <r>
    <x v="3"/>
    <n v="532"/>
    <x v="82"/>
    <s v="CoV_Moderna"/>
    <s v="2100706_1111205-CDC"/>
    <s v="Vial"/>
    <n v="1111205"/>
    <n v="0"/>
    <n v="40"/>
    <n v="12"/>
    <n v="0"/>
    <n v="0"/>
    <n v="0"/>
    <x v="7"/>
  </r>
  <r>
    <x v="6"/>
    <n v="533"/>
    <x v="82"/>
    <s v="CoV_Moderna"/>
    <s v="000440A_1111122-CDC"/>
    <s v="Vial"/>
    <n v="1111122"/>
    <n v="35"/>
    <n v="34"/>
    <n v="66"/>
    <n v="3"/>
    <n v="0"/>
    <n v="0"/>
    <x v="0"/>
  </r>
  <r>
    <x v="5"/>
    <n v="534"/>
    <x v="82"/>
    <s v="CoV_BioNTech"/>
    <s v="2C097A_1111208-CDC"/>
    <s v="Vial"/>
    <n v="1111208"/>
    <n v="0"/>
    <n v="49"/>
    <n v="30"/>
    <n v="0"/>
    <n v="0"/>
    <n v="0"/>
    <x v="27"/>
  </r>
  <r>
    <x v="1"/>
    <n v="535"/>
    <x v="82"/>
    <s v="CoV_BioNTech"/>
    <s v="FW5101_1111107-CDC"/>
    <s v="Vial"/>
    <n v="1111107"/>
    <n v="7"/>
    <n v="0"/>
    <n v="5"/>
    <n v="0"/>
    <n v="0"/>
    <n v="0"/>
    <x v="10"/>
  </r>
  <r>
    <x v="3"/>
    <n v="536"/>
    <x v="82"/>
    <s v="CoV_Moderna"/>
    <s v="2100706_1111122-CDC"/>
    <s v="Vial"/>
    <n v="1111122"/>
    <n v="41"/>
    <n v="10"/>
    <n v="42"/>
    <n v="3"/>
    <n v="0"/>
    <n v="0"/>
    <x v="20"/>
  </r>
  <r>
    <x v="1"/>
    <n v="537"/>
    <x v="82"/>
    <s v="CoV_BioNTech"/>
    <s v="FW5101_1111220-CDC"/>
    <s v="Vial"/>
    <n v="1111220"/>
    <n v="9"/>
    <n v="10"/>
    <n v="13"/>
    <n v="0"/>
    <n v="0"/>
    <n v="0"/>
    <x v="20"/>
  </r>
  <r>
    <x v="7"/>
    <n v="538"/>
    <x v="82"/>
    <s v="CoV_BioNTech"/>
    <s v="GE0695_1111101-CDC"/>
    <s v="Vial"/>
    <n v="1111101"/>
    <n v="8"/>
    <n v="0"/>
    <n v="8"/>
    <n v="0"/>
    <n v="0"/>
    <n v="0"/>
    <x v="0"/>
  </r>
  <r>
    <x v="1"/>
    <n v="539"/>
    <x v="82"/>
    <s v="CoV_BioNTech"/>
    <s v="FW5101_1111114-CDC"/>
    <s v="Vial"/>
    <n v="1111114"/>
    <n v="0"/>
    <n v="17"/>
    <n v="17"/>
    <n v="0"/>
    <n v="0"/>
    <n v="0"/>
    <x v="0"/>
  </r>
  <r>
    <x v="0"/>
    <n v="540"/>
    <x v="82"/>
    <s v="CoV_bModerna_BA1"/>
    <s v="018B22A_1111205-CDC"/>
    <s v="Vial"/>
    <n v="1111205"/>
    <n v="0"/>
    <n v="250"/>
    <n v="155"/>
    <n v="0"/>
    <n v="0"/>
    <n v="0"/>
    <x v="47"/>
  </r>
  <r>
    <x v="1"/>
    <n v="541"/>
    <x v="82"/>
    <s v="CoV_BioNTech"/>
    <s v="FW5101_1111128-CDC"/>
    <s v="Vial"/>
    <n v="1111128"/>
    <n v="0"/>
    <n v="20"/>
    <n v="20"/>
    <n v="0"/>
    <n v="0"/>
    <n v="0"/>
    <x v="0"/>
  </r>
  <r>
    <x v="7"/>
    <n v="542"/>
    <x v="82"/>
    <s v="CoV_BioNTech"/>
    <s v="GE0695_1120110-CDC"/>
    <s v="Vial"/>
    <n v="1120110"/>
    <n v="0"/>
    <n v="60"/>
    <n v="54"/>
    <n v="0"/>
    <n v="0"/>
    <n v="0"/>
    <x v="20"/>
  </r>
  <r>
    <x v="6"/>
    <n v="543"/>
    <x v="82"/>
    <s v="CoV_Moderna"/>
    <s v="000440A_1111205-CDC"/>
    <s v="Vial"/>
    <n v="1111205"/>
    <n v="0"/>
    <n v="50"/>
    <n v="34"/>
    <n v="0"/>
    <n v="0"/>
    <n v="0"/>
    <x v="23"/>
  </r>
  <r>
    <x v="7"/>
    <n v="544"/>
    <x v="82"/>
    <s v="CoV_BioNTech"/>
    <s v="GE0695_1111220-CDC"/>
    <s v="Vial"/>
    <n v="1111220"/>
    <n v="31"/>
    <n v="10"/>
    <n v="41"/>
    <n v="0"/>
    <n v="0"/>
    <n v="0"/>
    <x v="0"/>
  </r>
  <r>
    <x v="4"/>
    <n v="545"/>
    <x v="82"/>
    <s v="CoV_Medigen"/>
    <s v="SP2130-CDC"/>
    <s v="Syringe"/>
    <n v="1111109"/>
    <n v="160"/>
    <n v="61"/>
    <n v="22"/>
    <n v="0"/>
    <n v="0"/>
    <n v="0"/>
    <x v="48"/>
  </r>
  <r>
    <x v="0"/>
    <n v="546"/>
    <x v="82"/>
    <s v="CoV_bModerna_BA1"/>
    <s v="018B22A_1111122-CDC"/>
    <s v="Vial"/>
    <n v="1111122"/>
    <n v="1000"/>
    <n v="182"/>
    <n v="1129"/>
    <n v="1"/>
    <n v="0"/>
    <n v="0"/>
    <x v="49"/>
  </r>
  <r>
    <x v="3"/>
    <n v="547"/>
    <x v="83"/>
    <s v="CoV_Moderna"/>
    <s v="2100706_1111205-CDC"/>
    <s v="Vial"/>
    <n v="1111205"/>
    <n v="0"/>
    <n v="10"/>
    <n v="0"/>
    <n v="0"/>
    <n v="0"/>
    <n v="0"/>
    <x v="13"/>
  </r>
  <r>
    <x v="2"/>
    <n v="548"/>
    <x v="83"/>
    <s v="CoV_Novavax"/>
    <s v="4302MF017-CDC"/>
    <s v="Vial"/>
    <n v="1111231"/>
    <n v="10"/>
    <n v="0"/>
    <n v="5"/>
    <n v="0"/>
    <n v="0"/>
    <n v="0"/>
    <x v="3"/>
  </r>
  <r>
    <x v="7"/>
    <n v="549"/>
    <x v="83"/>
    <s v="CoV_BioNTech"/>
    <s v="GE0695_1111220-CDC"/>
    <s v="Vial"/>
    <n v="1111220"/>
    <n v="2"/>
    <n v="0"/>
    <n v="0"/>
    <n v="0"/>
    <n v="0"/>
    <n v="0"/>
    <x v="10"/>
  </r>
  <r>
    <x v="0"/>
    <n v="550"/>
    <x v="83"/>
    <s v="CoV_bModerna_BA1"/>
    <s v="018B22A_1111205-CDC"/>
    <s v="Vial"/>
    <n v="1111205"/>
    <n v="0"/>
    <n v="10"/>
    <n v="0"/>
    <n v="0"/>
    <n v="0"/>
    <n v="0"/>
    <x v="13"/>
  </r>
  <r>
    <x v="0"/>
    <n v="551"/>
    <x v="83"/>
    <s v="CoV_bModerna_BA1"/>
    <s v="018B22A_1111122-CDC"/>
    <s v="Vial"/>
    <n v="1111122"/>
    <n v="6"/>
    <n v="15"/>
    <n v="12"/>
    <n v="7"/>
    <n v="0"/>
    <n v="0"/>
    <x v="10"/>
  </r>
  <r>
    <x v="6"/>
    <n v="552"/>
    <x v="83"/>
    <s v="CoV_Moderna"/>
    <s v="000440A_1111122-CDC"/>
    <s v="Vial"/>
    <n v="1111122"/>
    <n v="5"/>
    <n v="5"/>
    <n v="7"/>
    <n v="2"/>
    <n v="0"/>
    <n v="0"/>
    <x v="12"/>
  </r>
  <r>
    <x v="0"/>
    <n v="553"/>
    <x v="84"/>
    <s v="CoV_bModerna_BA1"/>
    <s v="018B22A_1111205-CDC"/>
    <s v="Vial"/>
    <n v="1111205"/>
    <n v="0"/>
    <n v="100"/>
    <n v="100"/>
    <n v="0"/>
    <n v="0"/>
    <n v="0"/>
    <x v="0"/>
  </r>
  <r>
    <x v="7"/>
    <n v="554"/>
    <x v="84"/>
    <s v="CoV_BioNTech"/>
    <s v="GE0695_1120110-CDC"/>
    <s v="Vial"/>
    <n v="1120110"/>
    <n v="0"/>
    <n v="10"/>
    <n v="0"/>
    <n v="0"/>
    <n v="0"/>
    <n v="0"/>
    <x v="13"/>
  </r>
  <r>
    <x v="0"/>
    <n v="555"/>
    <x v="84"/>
    <s v="CoV_bModerna_BA1"/>
    <s v="018B22A_1111122-CDC"/>
    <s v="Vial"/>
    <n v="1111122"/>
    <n v="200"/>
    <n v="40"/>
    <n v="229"/>
    <n v="11"/>
    <n v="0"/>
    <n v="0"/>
    <x v="0"/>
  </r>
  <r>
    <x v="6"/>
    <n v="556"/>
    <x v="84"/>
    <s v="CoV_Moderna"/>
    <s v="000440A_1111108-CDC"/>
    <s v="Vial"/>
    <n v="1111108"/>
    <n v="1"/>
    <n v="0"/>
    <n v="1"/>
    <n v="0"/>
    <n v="0"/>
    <n v="0"/>
    <x v="0"/>
  </r>
  <r>
    <x v="3"/>
    <n v="557"/>
    <x v="84"/>
    <s v="CoV_Moderna"/>
    <s v="2100706_1111205-CDC"/>
    <s v="Vial"/>
    <n v="1111205"/>
    <n v="0"/>
    <n v="10"/>
    <n v="5"/>
    <n v="0"/>
    <n v="0"/>
    <n v="0"/>
    <x v="3"/>
  </r>
  <r>
    <x v="5"/>
    <n v="558"/>
    <x v="84"/>
    <s v="CoV_BioNTech"/>
    <s v="2C097A_1111208-CDC"/>
    <s v="Vial"/>
    <n v="1111208"/>
    <n v="0"/>
    <n v="49"/>
    <n v="49"/>
    <n v="0"/>
    <n v="0"/>
    <n v="0"/>
    <x v="0"/>
  </r>
  <r>
    <x v="1"/>
    <n v="559"/>
    <x v="84"/>
    <s v="CoV_BioNTech"/>
    <s v="FW5101_1111220-CDC"/>
    <s v="Vial"/>
    <n v="1111220"/>
    <n v="5"/>
    <n v="0"/>
    <n v="0"/>
    <n v="0"/>
    <n v="0"/>
    <n v="0"/>
    <x v="3"/>
  </r>
  <r>
    <x v="6"/>
    <n v="560"/>
    <x v="84"/>
    <s v="CoV_Moderna"/>
    <s v="000440A_1111122-CDC"/>
    <s v="Vial"/>
    <n v="1111122"/>
    <n v="30"/>
    <n v="0"/>
    <n v="30"/>
    <n v="0"/>
    <n v="0"/>
    <n v="0"/>
    <x v="0"/>
  </r>
  <r>
    <x v="3"/>
    <n v="561"/>
    <x v="84"/>
    <s v="CoV_Moderna"/>
    <s v="2100706_1111122-CDC"/>
    <s v="Vial"/>
    <n v="1111122"/>
    <n v="20"/>
    <n v="0"/>
    <n v="5"/>
    <n v="0"/>
    <n v="0"/>
    <n v="0"/>
    <x v="26"/>
  </r>
  <r>
    <x v="2"/>
    <n v="562"/>
    <x v="84"/>
    <s v="CoV_Novavax"/>
    <s v="4302MF017-CDC"/>
    <s v="Vial"/>
    <n v="1111231"/>
    <n v="13"/>
    <n v="0"/>
    <n v="10"/>
    <n v="0"/>
    <n v="0"/>
    <n v="0"/>
    <x v="21"/>
  </r>
  <r>
    <x v="0"/>
    <n v="563"/>
    <x v="84"/>
    <s v="CoV_bModerna_BA1"/>
    <s v="036E22A_1111108-CDC"/>
    <s v="Vial"/>
    <n v="1111108"/>
    <n v="4"/>
    <n v="1"/>
    <n v="0"/>
    <n v="5"/>
    <n v="0"/>
    <n v="0"/>
    <x v="0"/>
  </r>
  <r>
    <x v="6"/>
    <n v="564"/>
    <x v="84"/>
    <s v="CoV_Moderna"/>
    <s v="000440A_1111205-CDC"/>
    <s v="Vial"/>
    <n v="1111205"/>
    <n v="0"/>
    <n v="30"/>
    <n v="0"/>
    <n v="1"/>
    <n v="0"/>
    <n v="0"/>
    <x v="35"/>
  </r>
  <r>
    <x v="6"/>
    <n v="565"/>
    <x v="85"/>
    <s v="CoV_Moderna"/>
    <s v="000440A_1111108-CDC"/>
    <s v="Vial"/>
    <n v="1111108"/>
    <n v="5"/>
    <n v="3"/>
    <n v="8"/>
    <n v="0"/>
    <n v="0"/>
    <n v="0"/>
    <x v="0"/>
  </r>
  <r>
    <x v="0"/>
    <n v="566"/>
    <x v="85"/>
    <s v="CoV_bModerna_BA1"/>
    <s v="018B22A_1111122-CDC"/>
    <s v="Vial"/>
    <n v="1111122"/>
    <n v="192"/>
    <n v="241"/>
    <n v="433"/>
    <n v="0"/>
    <n v="0"/>
    <n v="0"/>
    <x v="0"/>
  </r>
  <r>
    <x v="1"/>
    <n v="567"/>
    <x v="85"/>
    <s v="CoV_BioNTech"/>
    <s v="FW5101_1111220-CDC"/>
    <s v="Vial"/>
    <n v="1111220"/>
    <n v="0"/>
    <n v="20"/>
    <n v="20"/>
    <n v="0"/>
    <n v="0"/>
    <n v="0"/>
    <x v="0"/>
  </r>
  <r>
    <x v="5"/>
    <n v="568"/>
    <x v="85"/>
    <s v="CoV_BioNTech"/>
    <s v="2C097A_1111208-CDC"/>
    <s v="Vial"/>
    <n v="1111208"/>
    <n v="0"/>
    <n v="49"/>
    <n v="0"/>
    <n v="0"/>
    <n v="0"/>
    <n v="0"/>
    <x v="37"/>
  </r>
  <r>
    <x v="3"/>
    <n v="569"/>
    <x v="85"/>
    <s v="CoV_Moderna"/>
    <s v="2100706_1111122-CDC"/>
    <s v="Vial"/>
    <n v="1111122"/>
    <n v="14"/>
    <n v="1"/>
    <n v="5"/>
    <n v="2"/>
    <n v="0"/>
    <n v="0"/>
    <x v="5"/>
  </r>
  <r>
    <x v="5"/>
    <n v="570"/>
    <x v="85"/>
    <s v="CoV_BioNTech"/>
    <s v="2C097A_1111116-CDC"/>
    <s v="Vial"/>
    <n v="1111116"/>
    <n v="47"/>
    <n v="6"/>
    <n v="48"/>
    <n v="5"/>
    <n v="0"/>
    <n v="0"/>
    <x v="0"/>
  </r>
  <r>
    <x v="1"/>
    <n v="571"/>
    <x v="85"/>
    <s v="CoV_BioNTech"/>
    <s v="FW5101_1111128-CDC"/>
    <s v="Vial"/>
    <n v="1111128"/>
    <n v="0"/>
    <n v="10"/>
    <n v="0"/>
    <n v="0"/>
    <n v="0"/>
    <n v="0"/>
    <x v="13"/>
  </r>
  <r>
    <x v="1"/>
    <n v="572"/>
    <x v="85"/>
    <s v="CoV_BioNTech"/>
    <s v="FW5101_1111114-CDC"/>
    <s v="Vial"/>
    <n v="1111114"/>
    <n v="0"/>
    <n v="4"/>
    <n v="0"/>
    <n v="0"/>
    <n v="0"/>
    <n v="0"/>
    <x v="2"/>
  </r>
  <r>
    <x v="2"/>
    <n v="573"/>
    <x v="85"/>
    <s v="CoV_Novavax"/>
    <s v="4302MF017-CDC"/>
    <s v="Vial"/>
    <n v="1111231"/>
    <n v="15"/>
    <n v="0"/>
    <n v="2"/>
    <n v="2"/>
    <n v="0"/>
    <n v="0"/>
    <x v="15"/>
  </r>
  <r>
    <x v="3"/>
    <n v="574"/>
    <x v="85"/>
    <s v="CoV_Moderna"/>
    <s v="2100706_1111205-CDC"/>
    <s v="Vial"/>
    <n v="1111205"/>
    <n v="0"/>
    <n v="10"/>
    <n v="0"/>
    <n v="0"/>
    <n v="0"/>
    <n v="0"/>
    <x v="13"/>
  </r>
  <r>
    <x v="0"/>
    <n v="575"/>
    <x v="85"/>
    <s v="CoV_bModerna_BA1"/>
    <s v="018B22A_1111205-CDC"/>
    <s v="Vial"/>
    <n v="1111205"/>
    <n v="0"/>
    <n v="100"/>
    <n v="54"/>
    <n v="10"/>
    <n v="0"/>
    <n v="0"/>
    <x v="6"/>
  </r>
  <r>
    <x v="4"/>
    <n v="576"/>
    <x v="85"/>
    <s v="CoV_Medigen"/>
    <s v="SP2119V-CDC"/>
    <s v="Vial"/>
    <n v="1111115"/>
    <n v="0"/>
    <n v="5"/>
    <n v="0"/>
    <n v="2"/>
    <n v="0"/>
    <n v="0"/>
    <x v="21"/>
  </r>
  <r>
    <x v="7"/>
    <n v="577"/>
    <x v="85"/>
    <s v="CoV_BioNTech"/>
    <s v="GE0695_1111220-CDC"/>
    <s v="Vial"/>
    <n v="1111220"/>
    <n v="20"/>
    <n v="0"/>
    <n v="6"/>
    <n v="0"/>
    <n v="0"/>
    <n v="0"/>
    <x v="22"/>
  </r>
  <r>
    <x v="6"/>
    <n v="578"/>
    <x v="85"/>
    <s v="CoV_Moderna"/>
    <s v="000440A_1111205-CDC"/>
    <s v="Vial"/>
    <n v="1111205"/>
    <n v="0"/>
    <n v="10"/>
    <n v="0"/>
    <n v="0"/>
    <n v="0"/>
    <n v="0"/>
    <x v="13"/>
  </r>
  <r>
    <x v="6"/>
    <n v="579"/>
    <x v="85"/>
    <s v="CoV_Moderna"/>
    <s v="000440A_1111122-CDC"/>
    <s v="Vial"/>
    <n v="1111122"/>
    <n v="30"/>
    <n v="19"/>
    <n v="32"/>
    <n v="0"/>
    <n v="0"/>
    <n v="0"/>
    <x v="25"/>
  </r>
  <r>
    <x v="0"/>
    <n v="580"/>
    <x v="85"/>
    <s v="CoV_bModerna_BA1"/>
    <s v="036E22A_1111031-CDC"/>
    <s v="Vial"/>
    <n v="1111031"/>
    <n v="24"/>
    <n v="0"/>
    <n v="24"/>
    <n v="0"/>
    <n v="0"/>
    <n v="0"/>
    <x v="0"/>
  </r>
  <r>
    <x v="7"/>
    <n v="581"/>
    <x v="85"/>
    <s v="CoV_BioNTech"/>
    <s v="GE0695_1120110-CDC"/>
    <s v="Vial"/>
    <n v="1120110"/>
    <n v="0"/>
    <n v="10"/>
    <n v="0"/>
    <n v="0"/>
    <n v="0"/>
    <n v="0"/>
    <x v="13"/>
  </r>
  <r>
    <x v="7"/>
    <n v="582"/>
    <x v="85"/>
    <s v="CoV_BioNTech"/>
    <s v="GE0695_1111114-CDC"/>
    <s v="Vial"/>
    <n v="1111114"/>
    <n v="37"/>
    <n v="8"/>
    <n v="13"/>
    <n v="0"/>
    <n v="0"/>
    <n v="0"/>
    <x v="50"/>
  </r>
  <r>
    <x v="6"/>
    <n v="583"/>
    <x v="86"/>
    <s v="CoV_Moderna"/>
    <s v="000440A_1111122-CDC"/>
    <s v="Vial"/>
    <n v="1111122"/>
    <n v="30"/>
    <n v="15"/>
    <n v="20"/>
    <n v="0"/>
    <n v="0"/>
    <n v="0"/>
    <x v="30"/>
  </r>
  <r>
    <x v="6"/>
    <n v="584"/>
    <x v="86"/>
    <s v="CoV_Moderna"/>
    <s v="000440A_1111108-CDC"/>
    <s v="Vial"/>
    <n v="1111108"/>
    <n v="4"/>
    <n v="0"/>
    <n v="4"/>
    <n v="0"/>
    <n v="0"/>
    <n v="0"/>
    <x v="0"/>
  </r>
  <r>
    <x v="7"/>
    <n v="585"/>
    <x v="86"/>
    <s v="CoV_BioNTech"/>
    <s v="GE0695_1120110-CDC"/>
    <s v="Vial"/>
    <n v="1120110"/>
    <n v="0"/>
    <n v="10"/>
    <n v="0"/>
    <n v="0"/>
    <n v="0"/>
    <n v="0"/>
    <x v="13"/>
  </r>
  <r>
    <x v="3"/>
    <n v="586"/>
    <x v="86"/>
    <s v="CoV_Moderna"/>
    <s v="2100706_1111122-CDC"/>
    <s v="Vial"/>
    <n v="1111122"/>
    <n v="20"/>
    <n v="0"/>
    <n v="1"/>
    <n v="0"/>
    <n v="0"/>
    <n v="0"/>
    <x v="27"/>
  </r>
  <r>
    <x v="0"/>
    <n v="587"/>
    <x v="86"/>
    <s v="CoV_bModerna_BA1"/>
    <s v="018B22A_1111122-CDC"/>
    <s v="Vial"/>
    <n v="1111122"/>
    <n v="230"/>
    <n v="158"/>
    <n v="339"/>
    <n v="0"/>
    <n v="0"/>
    <n v="0"/>
    <x v="37"/>
  </r>
  <r>
    <x v="1"/>
    <n v="588"/>
    <x v="86"/>
    <s v="CoV_BioNTech"/>
    <s v="FW5101_1111220-CDC"/>
    <s v="Vial"/>
    <n v="1111220"/>
    <n v="5"/>
    <n v="10"/>
    <n v="5"/>
    <n v="0"/>
    <n v="0"/>
    <n v="0"/>
    <x v="13"/>
  </r>
  <r>
    <x v="0"/>
    <n v="589"/>
    <x v="86"/>
    <s v="CoV_bModerna_BA1"/>
    <s v="018B22A_1111205-CDC"/>
    <s v="Vial"/>
    <n v="1111205"/>
    <n v="0"/>
    <n v="100"/>
    <n v="80"/>
    <n v="0"/>
    <n v="0"/>
    <n v="0"/>
    <x v="4"/>
  </r>
  <r>
    <x v="2"/>
    <n v="590"/>
    <x v="86"/>
    <s v="CoV_Novavax"/>
    <s v="4302MF017-CDC"/>
    <s v="Vial"/>
    <n v="1111231"/>
    <n v="40"/>
    <n v="18"/>
    <n v="1"/>
    <n v="2"/>
    <n v="0"/>
    <n v="0"/>
    <x v="51"/>
  </r>
  <r>
    <x v="0"/>
    <n v="591"/>
    <x v="86"/>
    <s v="CoV_bModerna_BA1"/>
    <s v="036E22A_1111108-CDC"/>
    <s v="Vial"/>
    <n v="1111108"/>
    <n v="0"/>
    <n v="24"/>
    <n v="24"/>
    <n v="0"/>
    <n v="0"/>
    <n v="0"/>
    <x v="0"/>
  </r>
  <r>
    <x v="7"/>
    <n v="592"/>
    <x v="86"/>
    <s v="CoV_BioNTech"/>
    <s v="GE0695_1111220-CDC"/>
    <s v="Vial"/>
    <n v="1111220"/>
    <n v="17"/>
    <n v="0"/>
    <n v="0"/>
    <n v="3"/>
    <n v="0"/>
    <n v="0"/>
    <x v="22"/>
  </r>
  <r>
    <x v="4"/>
    <n v="593"/>
    <x v="86"/>
    <s v="CoV_Medigen"/>
    <s v="SP2119V-CDC"/>
    <s v="Vial"/>
    <n v="1111115"/>
    <n v="0"/>
    <n v="2"/>
    <n v="0"/>
    <n v="0"/>
    <n v="0"/>
    <n v="0"/>
    <x v="10"/>
  </r>
  <r>
    <x v="3"/>
    <n v="594"/>
    <x v="86"/>
    <s v="CoV_Moderna"/>
    <s v="2100706_1111205-CDC"/>
    <s v="Vial"/>
    <n v="1111205"/>
    <n v="0"/>
    <n v="10"/>
    <n v="0"/>
    <n v="0"/>
    <n v="0"/>
    <n v="0"/>
    <x v="13"/>
  </r>
  <r>
    <x v="5"/>
    <n v="595"/>
    <x v="86"/>
    <s v="CoV_BioNTech"/>
    <s v="2C097A_1111208-CDC"/>
    <s v="Vial"/>
    <n v="1111208"/>
    <n v="0"/>
    <n v="49"/>
    <n v="19"/>
    <n v="0"/>
    <n v="0"/>
    <n v="0"/>
    <x v="29"/>
  </r>
  <r>
    <x v="6"/>
    <n v="596"/>
    <x v="86"/>
    <s v="CoV_Moderna"/>
    <s v="000440A_1111205-CDC"/>
    <s v="Vial"/>
    <n v="1111205"/>
    <n v="0"/>
    <n v="10"/>
    <n v="0"/>
    <n v="0"/>
    <n v="0"/>
    <n v="0"/>
    <x v="13"/>
  </r>
  <r>
    <x v="5"/>
    <n v="597"/>
    <x v="86"/>
    <s v="CoV_BioNTech"/>
    <s v="2C097A_1111116-CDC"/>
    <s v="Vial"/>
    <n v="1111116"/>
    <n v="0"/>
    <n v="6"/>
    <n v="6"/>
    <n v="0"/>
    <n v="0"/>
    <n v="0"/>
    <x v="0"/>
  </r>
  <r>
    <x v="7"/>
    <n v="598"/>
    <x v="86"/>
    <s v="CoV_BioNTech"/>
    <s v="GE0695_1111114-CDC"/>
    <s v="Vial"/>
    <n v="1111114"/>
    <n v="0"/>
    <n v="12"/>
    <n v="0"/>
    <n v="0"/>
    <n v="0"/>
    <n v="0"/>
    <x v="9"/>
  </r>
  <r>
    <x v="6"/>
    <n v="599"/>
    <x v="87"/>
    <s v="CoV_Moderna"/>
    <s v="000440A_1111205-CDC"/>
    <s v="Vial"/>
    <n v="1111205"/>
    <n v="0"/>
    <n v="10"/>
    <n v="2"/>
    <n v="0"/>
    <n v="0"/>
    <n v="0"/>
    <x v="5"/>
  </r>
  <r>
    <x v="0"/>
    <n v="600"/>
    <x v="87"/>
    <s v="CoV_bModerna_BA1"/>
    <s v="018B22A_1111122-CDC"/>
    <s v="Vial"/>
    <n v="1111122"/>
    <n v="49"/>
    <n v="141"/>
    <n v="174"/>
    <n v="16"/>
    <n v="0"/>
    <n v="0"/>
    <x v="0"/>
  </r>
  <r>
    <x v="2"/>
    <n v="601"/>
    <x v="87"/>
    <s v="CoV_Novavax"/>
    <s v="4302MF017-CDC"/>
    <s v="Vial"/>
    <n v="1111231"/>
    <n v="17"/>
    <n v="0"/>
    <n v="0"/>
    <n v="4"/>
    <n v="0"/>
    <n v="0"/>
    <x v="17"/>
  </r>
  <r>
    <x v="0"/>
    <n v="602"/>
    <x v="87"/>
    <s v="CoV_bModerna_BA1"/>
    <s v="018B22A_1111205-CDC"/>
    <s v="Vial"/>
    <n v="1111205"/>
    <n v="0"/>
    <n v="194"/>
    <n v="165"/>
    <n v="10"/>
    <n v="0"/>
    <n v="0"/>
    <x v="27"/>
  </r>
  <r>
    <x v="1"/>
    <n v="603"/>
    <x v="87"/>
    <s v="CoV_BioNTech"/>
    <s v="FW5101_1111220-CDC"/>
    <s v="Vial"/>
    <n v="1111220"/>
    <n v="10"/>
    <n v="0"/>
    <n v="7"/>
    <n v="1"/>
    <n v="0"/>
    <n v="0"/>
    <x v="10"/>
  </r>
  <r>
    <x v="7"/>
    <n v="604"/>
    <x v="87"/>
    <s v="CoV_BioNTech"/>
    <s v="GE0695_1111101-CDC"/>
    <s v="Vial"/>
    <n v="1111101"/>
    <n v="0"/>
    <n v="1"/>
    <n v="0"/>
    <n v="1"/>
    <n v="0"/>
    <n v="0"/>
    <x v="0"/>
  </r>
  <r>
    <x v="1"/>
    <n v="605"/>
    <x v="87"/>
    <s v="CoV_BioNTech"/>
    <s v="FW5101_1111114-CDC"/>
    <s v="Vial"/>
    <n v="1111114"/>
    <n v="1"/>
    <n v="1"/>
    <n v="1"/>
    <n v="1"/>
    <n v="0"/>
    <n v="0"/>
    <x v="0"/>
  </r>
  <r>
    <x v="7"/>
    <n v="606"/>
    <x v="87"/>
    <s v="CoV_BioNTech"/>
    <s v="GE0695_1120110-CDC"/>
    <s v="Vial"/>
    <n v="1120110"/>
    <n v="0"/>
    <n v="10"/>
    <n v="5"/>
    <n v="0"/>
    <n v="0"/>
    <n v="0"/>
    <x v="3"/>
  </r>
  <r>
    <x v="3"/>
    <n v="607"/>
    <x v="87"/>
    <s v="CoV_Moderna"/>
    <s v="2100706_1111205-CDC"/>
    <s v="Vial"/>
    <n v="1111205"/>
    <n v="0"/>
    <n v="10"/>
    <n v="0"/>
    <n v="0"/>
    <n v="0"/>
    <n v="0"/>
    <x v="13"/>
  </r>
  <r>
    <x v="5"/>
    <n v="608"/>
    <x v="87"/>
    <s v="CoV_BioNTech"/>
    <s v="2C097A_1111208-CDC"/>
    <s v="Vial"/>
    <n v="1111208"/>
    <n v="0"/>
    <n v="49"/>
    <n v="42"/>
    <n v="2"/>
    <n v="0"/>
    <n v="0"/>
    <x v="3"/>
  </r>
  <r>
    <x v="7"/>
    <n v="609"/>
    <x v="87"/>
    <s v="CoV_BioNTech"/>
    <s v="GE0695_1111220-CDC"/>
    <s v="Vial"/>
    <n v="1111220"/>
    <n v="6"/>
    <n v="0"/>
    <n v="3"/>
    <n v="3"/>
    <n v="0"/>
    <n v="0"/>
    <x v="0"/>
  </r>
  <r>
    <x v="6"/>
    <n v="610"/>
    <x v="87"/>
    <s v="CoV_Moderna"/>
    <s v="000440A_1111122-CDC"/>
    <s v="Vial"/>
    <n v="1111122"/>
    <n v="24"/>
    <n v="3"/>
    <n v="23"/>
    <n v="3"/>
    <n v="0"/>
    <n v="0"/>
    <x v="12"/>
  </r>
  <r>
    <x v="3"/>
    <n v="611"/>
    <x v="87"/>
    <s v="CoV_Moderna"/>
    <s v="2100706_1111122-CDC"/>
    <s v="Vial"/>
    <n v="1111122"/>
    <n v="19"/>
    <n v="0"/>
    <n v="10"/>
    <n v="8"/>
    <n v="0"/>
    <n v="0"/>
    <x v="12"/>
  </r>
  <r>
    <x v="3"/>
    <n v="612"/>
    <x v="88"/>
    <s v="CoV_Moderna"/>
    <s v="2100706_1111205-CDC"/>
    <s v="Vial"/>
    <n v="1111205"/>
    <n v="0"/>
    <n v="10"/>
    <n v="10"/>
    <n v="0"/>
    <n v="0"/>
    <n v="0"/>
    <x v="0"/>
  </r>
  <r>
    <x v="2"/>
    <n v="613"/>
    <x v="88"/>
    <s v="CoV_Novavax"/>
    <s v="4302MF017-CDC"/>
    <s v="Vial"/>
    <n v="1111231"/>
    <n v="7"/>
    <n v="0"/>
    <n v="5"/>
    <n v="0"/>
    <n v="0"/>
    <n v="0"/>
    <x v="10"/>
  </r>
  <r>
    <x v="4"/>
    <n v="614"/>
    <x v="88"/>
    <s v="CoV_Medigen"/>
    <s v="SP2119V-CDC"/>
    <s v="Vial"/>
    <n v="1111115"/>
    <n v="0"/>
    <n v="2"/>
    <n v="2"/>
    <n v="0"/>
    <n v="0"/>
    <n v="0"/>
    <x v="0"/>
  </r>
  <r>
    <x v="6"/>
    <n v="615"/>
    <x v="88"/>
    <s v="CoV_Moderna"/>
    <s v="000440A_1111122-CDC"/>
    <s v="Vial"/>
    <n v="1111122"/>
    <n v="11"/>
    <n v="0"/>
    <n v="8"/>
    <n v="3"/>
    <n v="0"/>
    <n v="0"/>
    <x v="0"/>
  </r>
  <r>
    <x v="6"/>
    <n v="616"/>
    <x v="88"/>
    <s v="CoV_Moderna"/>
    <s v="000440A_1111205-CDC"/>
    <s v="Vial"/>
    <n v="1111205"/>
    <n v="0"/>
    <n v="10"/>
    <n v="3"/>
    <n v="0"/>
    <n v="0"/>
    <n v="0"/>
    <x v="14"/>
  </r>
  <r>
    <x v="0"/>
    <n v="617"/>
    <x v="88"/>
    <s v="CoV_bModerna_BA1"/>
    <s v="018B22A_1111205-CDC"/>
    <s v="Vial"/>
    <n v="1111205"/>
    <n v="0"/>
    <n v="100"/>
    <n v="20"/>
    <n v="0"/>
    <n v="0"/>
    <n v="0"/>
    <x v="52"/>
  </r>
  <r>
    <x v="0"/>
    <n v="618"/>
    <x v="88"/>
    <s v="CoV_bModerna_BA1"/>
    <s v="018B22A_1111122-CDC"/>
    <s v="Vial"/>
    <n v="1111122"/>
    <n v="0"/>
    <n v="220"/>
    <n v="220"/>
    <n v="0"/>
    <n v="0"/>
    <n v="0"/>
    <x v="0"/>
  </r>
  <r>
    <x v="7"/>
    <n v="619"/>
    <x v="88"/>
    <s v="CoV_BioNTech"/>
    <s v="GE0695_1120110-CDC"/>
    <s v="Vial"/>
    <n v="1120110"/>
    <n v="0"/>
    <n v="10"/>
    <n v="10"/>
    <n v="0"/>
    <n v="0"/>
    <n v="0"/>
    <x v="0"/>
  </r>
  <r>
    <x v="5"/>
    <n v="620"/>
    <x v="88"/>
    <s v="CoV_BioNTech"/>
    <s v="2C097A_1111208-CDC"/>
    <s v="Vial"/>
    <n v="1111208"/>
    <n v="0"/>
    <n v="56"/>
    <n v="56"/>
    <n v="0"/>
    <n v="0"/>
    <n v="0"/>
    <x v="0"/>
  </r>
  <r>
    <x v="7"/>
    <n v="621"/>
    <x v="89"/>
    <s v="CoV_BioNTech"/>
    <s v="GE0695_1111114-CDC"/>
    <s v="Vial"/>
    <n v="1111114"/>
    <n v="8"/>
    <n v="0"/>
    <n v="8"/>
    <n v="0"/>
    <n v="0"/>
    <n v="0"/>
    <x v="0"/>
  </r>
  <r>
    <x v="7"/>
    <n v="622"/>
    <x v="89"/>
    <s v="CoV_BioNTech"/>
    <s v="GE0695_1111220-CDC"/>
    <s v="Vial"/>
    <n v="1111220"/>
    <n v="10"/>
    <n v="0"/>
    <n v="5"/>
    <n v="2"/>
    <n v="0"/>
    <n v="0"/>
    <x v="21"/>
  </r>
  <r>
    <x v="1"/>
    <n v="623"/>
    <x v="89"/>
    <s v="CoV_BioNTech"/>
    <s v="FW5101_1111220-CDC"/>
    <s v="Vial"/>
    <n v="1111220"/>
    <n v="10"/>
    <n v="0"/>
    <n v="10"/>
    <n v="0"/>
    <n v="0"/>
    <n v="0"/>
    <x v="0"/>
  </r>
  <r>
    <x v="5"/>
    <n v="624"/>
    <x v="89"/>
    <s v="CoV_BioNTech"/>
    <s v="2C097A_1111208-CDC"/>
    <s v="Vial"/>
    <n v="1111208"/>
    <n v="0"/>
    <n v="49"/>
    <n v="49"/>
    <n v="0"/>
    <n v="0"/>
    <n v="0"/>
    <x v="0"/>
  </r>
  <r>
    <x v="0"/>
    <n v="625"/>
    <x v="89"/>
    <s v="CoV_bModerna_BA1"/>
    <s v="018B22A_1111205-CDC"/>
    <s v="Vial"/>
    <n v="1111205"/>
    <n v="0"/>
    <n v="100"/>
    <n v="0"/>
    <n v="0"/>
    <n v="0"/>
    <n v="0"/>
    <x v="38"/>
  </r>
  <r>
    <x v="2"/>
    <n v="626"/>
    <x v="89"/>
    <s v="CoV_Novavax"/>
    <s v="4302MF017-CDC"/>
    <s v="Vial"/>
    <n v="1111231"/>
    <n v="12"/>
    <n v="0"/>
    <n v="8"/>
    <n v="0"/>
    <n v="0"/>
    <n v="0"/>
    <x v="2"/>
  </r>
  <r>
    <x v="3"/>
    <n v="627"/>
    <x v="89"/>
    <s v="CoV_Moderna"/>
    <s v="2100706_1111205-CDC"/>
    <s v="Vial"/>
    <n v="1111205"/>
    <n v="0"/>
    <n v="10"/>
    <n v="0"/>
    <n v="0"/>
    <n v="0"/>
    <n v="0"/>
    <x v="13"/>
  </r>
  <r>
    <x v="6"/>
    <n v="628"/>
    <x v="89"/>
    <s v="CoV_Moderna"/>
    <s v="000440A_1111205-CDC"/>
    <s v="Vial"/>
    <n v="1111205"/>
    <n v="0"/>
    <n v="10"/>
    <n v="0"/>
    <n v="0"/>
    <n v="0"/>
    <n v="0"/>
    <x v="13"/>
  </r>
  <r>
    <x v="7"/>
    <n v="629"/>
    <x v="89"/>
    <s v="CoV_BioNTech"/>
    <s v="GE0695_1120110-CDC"/>
    <s v="Vial"/>
    <n v="1120110"/>
    <n v="0"/>
    <n v="10"/>
    <n v="0"/>
    <n v="0"/>
    <n v="0"/>
    <n v="0"/>
    <x v="13"/>
  </r>
  <r>
    <x v="3"/>
    <n v="630"/>
    <x v="89"/>
    <s v="CoV_Moderna"/>
    <s v="2100706_1111122-CDC"/>
    <s v="Vial"/>
    <n v="1111122"/>
    <n v="10"/>
    <n v="0"/>
    <n v="10"/>
    <n v="0"/>
    <n v="0"/>
    <n v="0"/>
    <x v="0"/>
  </r>
  <r>
    <x v="6"/>
    <n v="631"/>
    <x v="89"/>
    <s v="CoV_Moderna"/>
    <s v="000440A_1111122-CDC"/>
    <s v="Vial"/>
    <n v="1111122"/>
    <n v="20"/>
    <n v="0"/>
    <n v="0"/>
    <n v="1"/>
    <n v="0"/>
    <n v="0"/>
    <x v="27"/>
  </r>
  <r>
    <x v="0"/>
    <n v="632"/>
    <x v="89"/>
    <s v="CoV_bModerna_BA1"/>
    <s v="018B22A_1111122-CDC"/>
    <s v="Vial"/>
    <n v="1111122"/>
    <n v="80"/>
    <n v="30"/>
    <n v="95"/>
    <n v="0"/>
    <n v="0"/>
    <n v="0"/>
    <x v="26"/>
  </r>
  <r>
    <x v="0"/>
    <n v="633"/>
    <x v="90"/>
    <s v="CoV_bModerna_BA1"/>
    <s v="018B22A_1111122-CDC"/>
    <s v="Vial"/>
    <n v="1111122"/>
    <n v="0"/>
    <n v="6"/>
    <n v="0"/>
    <n v="5"/>
    <n v="0"/>
    <n v="0"/>
    <x v="12"/>
  </r>
  <r>
    <x v="7"/>
    <n v="634"/>
    <x v="90"/>
    <s v="CoV_BioNTech"/>
    <s v="GE0695_1111220-CDC"/>
    <s v="Vial"/>
    <n v="1111220"/>
    <n v="0"/>
    <n v="10"/>
    <n v="0"/>
    <n v="0"/>
    <n v="0"/>
    <n v="0"/>
    <x v="13"/>
  </r>
  <r>
    <x v="0"/>
    <n v="635"/>
    <x v="90"/>
    <s v="CoV_bModerna_BA1"/>
    <s v="036E22A_1111108-CDC"/>
    <s v="Vial"/>
    <n v="1111108"/>
    <n v="11"/>
    <n v="0"/>
    <n v="0"/>
    <n v="11"/>
    <n v="0"/>
    <n v="0"/>
    <x v="0"/>
  </r>
  <r>
    <x v="1"/>
    <n v="636"/>
    <x v="90"/>
    <s v="CoV_BioNTech"/>
    <s v="FW5101_1111114-CDC"/>
    <s v="Vial"/>
    <n v="1111114"/>
    <n v="7"/>
    <n v="0"/>
    <n v="4"/>
    <n v="3"/>
    <n v="0"/>
    <n v="0"/>
    <x v="0"/>
  </r>
  <r>
    <x v="6"/>
    <n v="637"/>
    <x v="90"/>
    <s v="CoV_Moderna"/>
    <s v="000440A_1111122-CDC"/>
    <s v="Vial"/>
    <n v="1111122"/>
    <n v="0"/>
    <n v="6"/>
    <n v="0"/>
    <n v="5"/>
    <n v="0"/>
    <n v="0"/>
    <x v="12"/>
  </r>
  <r>
    <x v="1"/>
    <n v="638"/>
    <x v="90"/>
    <s v="CoV_BioNTech"/>
    <s v="FW5101_1111128-CDC"/>
    <s v="Vial"/>
    <n v="1111128"/>
    <n v="10"/>
    <n v="0"/>
    <n v="10"/>
    <n v="0"/>
    <n v="0"/>
    <n v="0"/>
    <x v="0"/>
  </r>
  <r>
    <x v="5"/>
    <n v="639"/>
    <x v="91"/>
    <s v="CoV_BioNTech"/>
    <s v="2C097A_1111208-CDC"/>
    <s v="Vial"/>
    <n v="1111208"/>
    <n v="0"/>
    <n v="5"/>
    <n v="0"/>
    <n v="1"/>
    <n v="0"/>
    <n v="0"/>
    <x v="2"/>
  </r>
  <r>
    <x v="2"/>
    <n v="640"/>
    <x v="91"/>
    <s v="CoV_Novavax"/>
    <s v="4302MF017-CDC"/>
    <s v="Vial"/>
    <n v="1111231"/>
    <n v="7"/>
    <n v="0"/>
    <n v="0"/>
    <n v="6"/>
    <n v="0"/>
    <n v="0"/>
    <x v="12"/>
  </r>
  <r>
    <x v="0"/>
    <n v="641"/>
    <x v="91"/>
    <s v="CoV_bModerna_BA1"/>
    <s v="018B22A_1111122-CDC"/>
    <s v="Vial"/>
    <n v="1111122"/>
    <n v="0"/>
    <n v="20"/>
    <n v="0"/>
    <n v="6"/>
    <n v="0"/>
    <n v="0"/>
    <x v="22"/>
  </r>
  <r>
    <x v="5"/>
    <n v="642"/>
    <x v="91"/>
    <s v="CoV_BioNTech"/>
    <s v="2C097A_1111116-CDC"/>
    <s v="Vial"/>
    <n v="1111116"/>
    <n v="1"/>
    <n v="0"/>
    <n v="0"/>
    <n v="1"/>
    <n v="0"/>
    <n v="0"/>
    <x v="0"/>
  </r>
  <r>
    <x v="0"/>
    <n v="643"/>
    <x v="91"/>
    <s v="CoV_bModerna_BA1"/>
    <s v="036E22A_1111108-CDC"/>
    <s v="Vial"/>
    <n v="1111108"/>
    <n v="29"/>
    <n v="0"/>
    <n v="18"/>
    <n v="11"/>
    <n v="0"/>
    <n v="0"/>
    <x v="0"/>
  </r>
  <r>
    <x v="0"/>
    <n v="644"/>
    <x v="92"/>
    <s v="CoV_bModerna_BA1"/>
    <s v="018B22A_1111122-CDC"/>
    <s v="Vial"/>
    <n v="1111122"/>
    <n v="4"/>
    <n v="12"/>
    <n v="0"/>
    <n v="13"/>
    <n v="0"/>
    <n v="0"/>
    <x v="21"/>
  </r>
  <r>
    <x v="7"/>
    <n v="645"/>
    <x v="92"/>
    <s v="CoV_BioNTech"/>
    <s v="GE0695_1111101-CDC"/>
    <s v="Vial"/>
    <n v="1111101"/>
    <n v="1"/>
    <n v="0"/>
    <n v="0"/>
    <n v="1"/>
    <n v="0"/>
    <n v="0"/>
    <x v="0"/>
  </r>
  <r>
    <x v="6"/>
    <n v="646"/>
    <x v="92"/>
    <s v="CoV_Moderna"/>
    <s v="000440A_1111122-CDC"/>
    <s v="Vial"/>
    <n v="1111122"/>
    <n v="5"/>
    <n v="0"/>
    <n v="5"/>
    <n v="0"/>
    <n v="0"/>
    <n v="0"/>
    <x v="0"/>
  </r>
  <r>
    <x v="6"/>
    <n v="647"/>
    <x v="92"/>
    <s v="CoV_Moderna"/>
    <s v="000440A_1111108-CDC"/>
    <s v="Vial"/>
    <n v="1111108"/>
    <n v="1"/>
    <n v="0"/>
    <n v="0"/>
    <n v="1"/>
    <n v="0"/>
    <n v="0"/>
    <x v="0"/>
  </r>
  <r>
    <x v="2"/>
    <n v="648"/>
    <x v="92"/>
    <s v="CoV_Novavax"/>
    <s v="4302MF017-CDC"/>
    <s v="Vial"/>
    <n v="1111231"/>
    <n v="0"/>
    <n v="5"/>
    <n v="0"/>
    <n v="2"/>
    <n v="0"/>
    <n v="0"/>
    <x v="21"/>
  </r>
  <r>
    <x v="7"/>
    <n v="649"/>
    <x v="93"/>
    <s v="CoV_BioNTech"/>
    <s v="GE0695_1111220-CDC"/>
    <s v="Vial"/>
    <n v="1111220"/>
    <n v="0"/>
    <n v="1"/>
    <n v="0"/>
    <n v="0"/>
    <n v="0"/>
    <n v="0"/>
    <x v="12"/>
  </r>
  <r>
    <x v="0"/>
    <n v="650"/>
    <x v="93"/>
    <s v="CoV_bModerna_BA1"/>
    <s v="036E22A_1111108-CDC"/>
    <s v="Vial"/>
    <n v="1111108"/>
    <n v="24"/>
    <n v="0"/>
    <n v="8"/>
    <n v="16"/>
    <n v="0"/>
    <n v="0"/>
    <x v="0"/>
  </r>
  <r>
    <x v="5"/>
    <n v="651"/>
    <x v="93"/>
    <s v="CoV_BioNTech"/>
    <s v="2C097A_1111116-CDC"/>
    <s v="Vial"/>
    <n v="1111116"/>
    <n v="1"/>
    <n v="0"/>
    <n v="0"/>
    <n v="1"/>
    <n v="0"/>
    <n v="0"/>
    <x v="0"/>
  </r>
  <r>
    <x v="0"/>
    <n v="652"/>
    <x v="94"/>
    <s v="CoV_bModerna_BA1"/>
    <s v="018B22A_1111122-CDC"/>
    <s v="Vial"/>
    <n v="1111122"/>
    <n v="10"/>
    <n v="0"/>
    <n v="0"/>
    <n v="10"/>
    <n v="0"/>
    <n v="0"/>
    <x v="0"/>
  </r>
  <r>
    <x v="0"/>
    <n v="653"/>
    <x v="95"/>
    <s v="CoV_bModerna_BA1"/>
    <s v="036E22A_1111108-CDC"/>
    <s v="Vial"/>
    <n v="1111108"/>
    <n v="2"/>
    <n v="0"/>
    <n v="0"/>
    <n v="2"/>
    <n v="0"/>
    <n v="0"/>
    <x v="0"/>
  </r>
  <r>
    <x v="4"/>
    <n v="654"/>
    <x v="95"/>
    <s v="CoV_Medigen"/>
    <s v="SP2130-CDC"/>
    <s v="Syringe"/>
    <n v="1111109"/>
    <n v="4"/>
    <n v="0"/>
    <n v="2"/>
    <n v="2"/>
    <n v="0"/>
    <n v="0"/>
    <x v="0"/>
  </r>
  <r>
    <x v="3"/>
    <n v="655"/>
    <x v="95"/>
    <s v="CoV_Moderna"/>
    <s v="2100706_1111122-CDC"/>
    <s v="Vial"/>
    <n v="1111122"/>
    <n v="2"/>
    <n v="0"/>
    <n v="0"/>
    <n v="2"/>
    <n v="0"/>
    <n v="0"/>
    <x v="0"/>
  </r>
  <r>
    <x v="7"/>
    <n v="656"/>
    <x v="96"/>
    <s v="CoV_BioNTech"/>
    <s v="GE0695_1111220-CDC"/>
    <s v="Vial"/>
    <n v="1111220"/>
    <n v="0"/>
    <n v="5"/>
    <n v="0"/>
    <n v="0"/>
    <n v="0"/>
    <n v="0"/>
    <x v="3"/>
  </r>
  <r>
    <x v="3"/>
    <n v="657"/>
    <x v="96"/>
    <s v="CoV_Moderna"/>
    <s v="2100706_1111122-CDC"/>
    <s v="Vial"/>
    <n v="1111122"/>
    <n v="9"/>
    <n v="5"/>
    <n v="0"/>
    <n v="9"/>
    <n v="0"/>
    <n v="0"/>
    <x v="3"/>
  </r>
  <r>
    <x v="2"/>
    <n v="658"/>
    <x v="96"/>
    <s v="CoV_Novavax"/>
    <s v="4302MF017-CDC"/>
    <s v="Vial"/>
    <n v="1111231"/>
    <n v="0"/>
    <n v="3"/>
    <n v="0"/>
    <n v="0"/>
    <n v="0"/>
    <n v="0"/>
    <x v="21"/>
  </r>
  <r>
    <x v="7"/>
    <n v="659"/>
    <x v="96"/>
    <s v="CoV_BioNTech"/>
    <s v="GE0695_1111114-CDC"/>
    <s v="Vial"/>
    <n v="1111114"/>
    <n v="7"/>
    <n v="0"/>
    <n v="0"/>
    <n v="7"/>
    <n v="0"/>
    <n v="0"/>
    <x v="0"/>
  </r>
  <r>
    <x v="5"/>
    <n v="660"/>
    <x v="96"/>
    <s v="CoV_BioNTech"/>
    <s v="2C097A_1111116-CDC"/>
    <s v="Vial"/>
    <n v="1111116"/>
    <n v="11"/>
    <n v="0"/>
    <n v="0"/>
    <n v="11"/>
    <n v="0"/>
    <n v="0"/>
    <x v="0"/>
  </r>
  <r>
    <x v="6"/>
    <n v="661"/>
    <x v="96"/>
    <s v="CoV_Moderna"/>
    <s v="000440A_1111108-CDC"/>
    <s v="Vial"/>
    <n v="1111108"/>
    <n v="1"/>
    <n v="0"/>
    <n v="0"/>
    <n v="1"/>
    <n v="0"/>
    <n v="0"/>
    <x v="0"/>
  </r>
  <r>
    <x v="5"/>
    <n v="662"/>
    <x v="96"/>
    <s v="CoV_BioNTech"/>
    <s v="2C097A_1111208-CDC"/>
    <s v="Vial"/>
    <n v="1111208"/>
    <n v="0"/>
    <n v="35"/>
    <n v="0"/>
    <n v="2"/>
    <n v="0"/>
    <n v="0"/>
    <x v="53"/>
  </r>
  <r>
    <x v="0"/>
    <n v="663"/>
    <x v="96"/>
    <s v="CoV_bModerna_BA1"/>
    <s v="018B22A_1111122-CDC"/>
    <s v="Vial"/>
    <n v="1111122"/>
    <n v="31"/>
    <n v="40"/>
    <n v="0"/>
    <n v="55"/>
    <n v="0"/>
    <n v="0"/>
    <x v="23"/>
  </r>
  <r>
    <x v="6"/>
    <n v="664"/>
    <x v="96"/>
    <s v="CoV_Moderna"/>
    <s v="000440A_1111122-CDC"/>
    <s v="Vial"/>
    <n v="1111122"/>
    <n v="10"/>
    <n v="0"/>
    <n v="0"/>
    <n v="6"/>
    <n v="0"/>
    <n v="0"/>
    <x v="2"/>
  </r>
  <r>
    <x v="1"/>
    <n v="665"/>
    <x v="96"/>
    <s v="CoV_BioNTech"/>
    <s v="FW5101_1111114-CDC"/>
    <s v="Vial"/>
    <n v="1111114"/>
    <n v="2"/>
    <n v="0"/>
    <n v="0"/>
    <n v="2"/>
    <n v="0"/>
    <n v="0"/>
    <x v="0"/>
  </r>
  <r>
    <x v="0"/>
    <n v="666"/>
    <x v="97"/>
    <s v="CoV_bModerna_BA1"/>
    <s v="036E22A_1111108-CDC"/>
    <s v="Vial"/>
    <n v="1111108"/>
    <n v="1"/>
    <n v="0"/>
    <n v="0"/>
    <n v="1"/>
    <n v="0"/>
    <n v="0"/>
    <x v="0"/>
  </r>
  <r>
    <x v="0"/>
    <n v="667"/>
    <x v="98"/>
    <s v="CoV_bModerna_BA1"/>
    <s v="036E22A_1111108-CDC"/>
    <s v="Vial"/>
    <n v="1111108"/>
    <n v="281"/>
    <n v="0"/>
    <n v="24"/>
    <n v="257"/>
    <n v="0"/>
    <n v="0"/>
    <x v="0"/>
  </r>
  <r>
    <x v="3"/>
    <n v="668"/>
    <x v="98"/>
    <s v="CoV_Moderna"/>
    <s v="2100706_1111122-CDC"/>
    <s v="Vial"/>
    <n v="1111122"/>
    <n v="0"/>
    <n v="1"/>
    <n v="0"/>
    <n v="0"/>
    <n v="0"/>
    <n v="0"/>
    <x v="12"/>
  </r>
  <r>
    <x v="0"/>
    <n v="669"/>
    <x v="98"/>
    <s v="CoV_bModerna_BA1"/>
    <s v="018B22A_1111205-CDC"/>
    <s v="Vial"/>
    <n v="1111205"/>
    <n v="0"/>
    <n v="40"/>
    <n v="0"/>
    <n v="0"/>
    <n v="0"/>
    <n v="0"/>
    <x v="54"/>
  </r>
  <r>
    <x v="0"/>
    <n v="670"/>
    <x v="98"/>
    <s v="CoV_bModerna_BA1"/>
    <s v="018B22A_1111122-CDC"/>
    <s v="Vial"/>
    <n v="1111122"/>
    <n v="60"/>
    <n v="45"/>
    <n v="5"/>
    <n v="0"/>
    <n v="0"/>
    <n v="0"/>
    <x v="38"/>
  </r>
  <r>
    <x v="0"/>
    <n v="671"/>
    <x v="99"/>
    <s v="CoV_bModerna_BA1"/>
    <s v="036E22A_1111108-CDC"/>
    <s v="Vial"/>
    <n v="1111108"/>
    <n v="1"/>
    <n v="0"/>
    <n v="0"/>
    <n v="1"/>
    <n v="0"/>
    <n v="0"/>
    <x v="0"/>
  </r>
  <r>
    <x v="2"/>
    <n v="672"/>
    <x v="99"/>
    <s v="CoV_Novavax"/>
    <s v="4302MF017-CDC"/>
    <s v="Vial"/>
    <n v="1111231"/>
    <n v="2"/>
    <n v="0"/>
    <n v="0"/>
    <n v="1"/>
    <n v="0"/>
    <n v="0"/>
    <x v="12"/>
  </r>
  <r>
    <x v="0"/>
    <n v="673"/>
    <x v="99"/>
    <s v="CoV_bModerna_BA1"/>
    <s v="018B22A_1111122-CDC"/>
    <s v="Vial"/>
    <n v="1111122"/>
    <n v="15"/>
    <n v="0"/>
    <n v="0"/>
    <n v="12"/>
    <n v="0"/>
    <n v="0"/>
    <x v="21"/>
  </r>
  <r>
    <x v="0"/>
    <n v="674"/>
    <x v="100"/>
    <s v="CoV_bModerna_BA1"/>
    <s v="036E22A_1111108-CDC"/>
    <s v="Vial"/>
    <n v="1111108"/>
    <n v="8"/>
    <n v="0"/>
    <n v="3"/>
    <n v="5"/>
    <n v="0"/>
    <n v="0"/>
    <x v="0"/>
  </r>
  <r>
    <x v="6"/>
    <n v="675"/>
    <x v="101"/>
    <s v="CoV_Moderna"/>
    <s v="000440A_1111108-CDC"/>
    <s v="Vial"/>
    <n v="1111108"/>
    <n v="3"/>
    <n v="0"/>
    <n v="0"/>
    <n v="3"/>
    <n v="0"/>
    <n v="0"/>
    <x v="0"/>
  </r>
  <r>
    <x v="1"/>
    <n v="676"/>
    <x v="101"/>
    <s v="CoV_BioNTech"/>
    <s v="FW5101_1111220-CDC"/>
    <s v="Vial"/>
    <n v="1111220"/>
    <n v="4"/>
    <n v="0"/>
    <n v="0"/>
    <n v="0"/>
    <n v="0"/>
    <n v="0"/>
    <x v="2"/>
  </r>
  <r>
    <x v="6"/>
    <n v="677"/>
    <x v="101"/>
    <s v="CoV_Moderna"/>
    <s v="000440A_1111122-CDC"/>
    <s v="Vial"/>
    <n v="1111122"/>
    <n v="17"/>
    <n v="0"/>
    <n v="15"/>
    <n v="2"/>
    <n v="0"/>
    <n v="0"/>
    <x v="0"/>
  </r>
  <r>
    <x v="2"/>
    <n v="678"/>
    <x v="101"/>
    <s v="CoV_Novavax"/>
    <s v="4302MF017-CDC"/>
    <s v="Vial"/>
    <n v="1111231"/>
    <n v="0"/>
    <n v="3"/>
    <n v="0"/>
    <n v="1"/>
    <n v="0"/>
    <n v="0"/>
    <x v="10"/>
  </r>
  <r>
    <x v="0"/>
    <n v="679"/>
    <x v="101"/>
    <s v="CoV_bModerna_BA1"/>
    <s v="036E22A_1111108-CDC"/>
    <s v="Vial"/>
    <n v="1111108"/>
    <n v="120"/>
    <n v="0"/>
    <n v="60"/>
    <n v="60"/>
    <n v="0"/>
    <n v="0"/>
    <x v="0"/>
  </r>
  <r>
    <x v="1"/>
    <n v="680"/>
    <x v="101"/>
    <s v="CoV_BioNTech"/>
    <s v="FW5101_1111128-CDC"/>
    <s v="Vial"/>
    <n v="1111128"/>
    <n v="11"/>
    <n v="0"/>
    <n v="0"/>
    <n v="5"/>
    <n v="0"/>
    <n v="0"/>
    <x v="20"/>
  </r>
  <r>
    <x v="7"/>
    <n v="681"/>
    <x v="101"/>
    <s v="CoV_BioNTech"/>
    <s v="GE0695_1111220-CDC"/>
    <s v="Vial"/>
    <n v="1111220"/>
    <n v="15"/>
    <n v="0"/>
    <n v="0"/>
    <n v="6"/>
    <n v="0"/>
    <n v="0"/>
    <x v="1"/>
  </r>
  <r>
    <x v="0"/>
    <n v="682"/>
    <x v="101"/>
    <s v="CoV_bModerna_BA1"/>
    <s v="018B22A_1111122-CDC"/>
    <s v="Vial"/>
    <n v="1111122"/>
    <n v="0"/>
    <n v="120"/>
    <n v="0"/>
    <n v="38"/>
    <n v="0"/>
    <n v="0"/>
    <x v="55"/>
  </r>
  <r>
    <x v="2"/>
    <n v="683"/>
    <x v="102"/>
    <s v="CoV_Novavax"/>
    <s v="4302MF017-CDC"/>
    <s v="Vial"/>
    <n v="1111231"/>
    <n v="6"/>
    <n v="3"/>
    <n v="0"/>
    <n v="3"/>
    <n v="0"/>
    <n v="0"/>
    <x v="20"/>
  </r>
  <r>
    <x v="0"/>
    <n v="684"/>
    <x v="102"/>
    <s v="CoV_bModerna_BA1"/>
    <s v="036E22A_1111108-CDC"/>
    <s v="Vial"/>
    <n v="1111108"/>
    <n v="1"/>
    <n v="0"/>
    <n v="0"/>
    <n v="1"/>
    <n v="0"/>
    <n v="0"/>
    <x v="0"/>
  </r>
  <r>
    <x v="5"/>
    <n v="685"/>
    <x v="102"/>
    <s v="CoV_BioNTech"/>
    <s v="2C097A_1111208-CDC"/>
    <s v="Vial"/>
    <n v="1111208"/>
    <n v="0"/>
    <n v="10"/>
    <n v="0"/>
    <n v="2"/>
    <n v="0"/>
    <n v="0"/>
    <x v="5"/>
  </r>
  <r>
    <x v="5"/>
    <n v="686"/>
    <x v="102"/>
    <s v="CoV_BioNTech"/>
    <s v="2C097A_1111116-CDC"/>
    <s v="Vial"/>
    <n v="1111116"/>
    <n v="4"/>
    <n v="0"/>
    <n v="0"/>
    <n v="4"/>
    <n v="0"/>
    <n v="0"/>
    <x v="0"/>
  </r>
  <r>
    <x v="0"/>
    <n v="687"/>
    <x v="102"/>
    <s v="CoV_bModerna_BA1"/>
    <s v="018B22A_1111205-CDC"/>
    <s v="Vial"/>
    <n v="1111205"/>
    <n v="0"/>
    <n v="10"/>
    <n v="0"/>
    <n v="0"/>
    <n v="0"/>
    <n v="0"/>
    <x v="13"/>
  </r>
  <r>
    <x v="3"/>
    <n v="688"/>
    <x v="102"/>
    <s v="CoV_Moderna"/>
    <s v="2100706_1111122-CDC"/>
    <s v="Vial"/>
    <n v="1111122"/>
    <n v="2"/>
    <n v="0"/>
    <n v="0"/>
    <n v="1"/>
    <n v="0"/>
    <n v="0"/>
    <x v="12"/>
  </r>
  <r>
    <x v="0"/>
    <n v="689"/>
    <x v="102"/>
    <s v="CoV_bModerna_BA1"/>
    <s v="018B22A_1111122-CDC"/>
    <s v="Vial"/>
    <n v="1111122"/>
    <n v="20"/>
    <n v="0"/>
    <n v="0"/>
    <n v="20"/>
    <n v="0"/>
    <n v="0"/>
    <x v="0"/>
  </r>
  <r>
    <x v="3"/>
    <n v="690"/>
    <x v="102"/>
    <s v="CoV_Moderna"/>
    <s v="2100706_1111205-CDC"/>
    <s v="Vial"/>
    <n v="1111205"/>
    <n v="0"/>
    <n v="2"/>
    <n v="0"/>
    <n v="0"/>
    <n v="0"/>
    <n v="0"/>
    <x v="10"/>
  </r>
  <r>
    <x v="0"/>
    <n v="691"/>
    <x v="103"/>
    <s v="CoV_bModerna_BA1"/>
    <s v="018B22A_1111122-CDC"/>
    <s v="Vial"/>
    <n v="1111122"/>
    <n v="3"/>
    <n v="10"/>
    <n v="0"/>
    <n v="13"/>
    <n v="0"/>
    <n v="0"/>
    <x v="0"/>
  </r>
  <r>
    <x v="0"/>
    <n v="692"/>
    <x v="103"/>
    <s v="CoV_bModerna_BA1"/>
    <s v="018B22A_1111205-CDC"/>
    <s v="Vial"/>
    <n v="1111205"/>
    <n v="0"/>
    <n v="10"/>
    <n v="0"/>
    <n v="1"/>
    <n v="0"/>
    <n v="0"/>
    <x v="1"/>
  </r>
  <r>
    <x v="0"/>
    <n v="693"/>
    <x v="104"/>
    <s v="CoV_bModerna_BA1"/>
    <s v="036E22A_1111108-CDC"/>
    <s v="Vial"/>
    <n v="1111108"/>
    <n v="0"/>
    <n v="3"/>
    <n v="0"/>
    <n v="3"/>
    <n v="0"/>
    <n v="0"/>
    <x v="0"/>
  </r>
  <r>
    <x v="0"/>
    <n v="694"/>
    <x v="104"/>
    <s v="CoV_bModerna_BA1"/>
    <s v="018B22A_1111122-CDC"/>
    <s v="Vial"/>
    <n v="1111122"/>
    <n v="0"/>
    <n v="10"/>
    <n v="0"/>
    <n v="2"/>
    <n v="0"/>
    <n v="0"/>
    <x v="5"/>
  </r>
  <r>
    <x v="0"/>
    <n v="695"/>
    <x v="105"/>
    <s v="CoV_bModerna_BA1"/>
    <s v="018B22A_1111122-CDC"/>
    <s v="Vial"/>
    <n v="1111122"/>
    <n v="0"/>
    <n v="5"/>
    <n v="0"/>
    <n v="0"/>
    <n v="0"/>
    <n v="0"/>
    <x v="3"/>
  </r>
  <r>
    <x v="0"/>
    <n v="696"/>
    <x v="105"/>
    <s v="CoV_bModerna_BA1"/>
    <s v="036E22A_1111108-CDC"/>
    <s v="Vial"/>
    <n v="1111108"/>
    <n v="3"/>
    <n v="0"/>
    <n v="0"/>
    <n v="3"/>
    <n v="0"/>
    <n v="0"/>
    <x v="0"/>
  </r>
  <r>
    <x v="1"/>
    <n v="697"/>
    <x v="106"/>
    <s v="CoV_BioNTech"/>
    <s v="FW5101_1111114-CDC"/>
    <s v="Vial"/>
    <n v="1111114"/>
    <n v="3"/>
    <n v="0"/>
    <n v="0"/>
    <n v="3"/>
    <n v="0"/>
    <n v="0"/>
    <x v="0"/>
  </r>
  <r>
    <x v="0"/>
    <n v="698"/>
    <x v="106"/>
    <s v="CoV_bModerna_BA1"/>
    <s v="018B22A_1111122-CDC"/>
    <s v="Vial"/>
    <n v="1111122"/>
    <n v="11"/>
    <n v="10"/>
    <n v="0"/>
    <n v="21"/>
    <n v="0"/>
    <n v="0"/>
    <x v="0"/>
  </r>
  <r>
    <x v="6"/>
    <n v="699"/>
    <x v="106"/>
    <s v="CoV_Moderna"/>
    <s v="000440A_1111122-CDC"/>
    <s v="Vial"/>
    <n v="1111122"/>
    <n v="0"/>
    <n v="2"/>
    <n v="0"/>
    <n v="1"/>
    <n v="0"/>
    <n v="0"/>
    <x v="12"/>
  </r>
  <r>
    <x v="7"/>
    <n v="700"/>
    <x v="106"/>
    <s v="CoV_BioNTech"/>
    <s v="GE0695_1111101-CDC"/>
    <s v="Vial"/>
    <n v="1111101"/>
    <n v="1"/>
    <n v="0"/>
    <n v="0"/>
    <n v="1"/>
    <n v="0"/>
    <n v="0"/>
    <x v="0"/>
  </r>
  <r>
    <x v="0"/>
    <n v="701"/>
    <x v="106"/>
    <s v="CoV_bModerna_BA1"/>
    <s v="018B22A_1111205-CDC"/>
    <s v="Vial"/>
    <n v="1111205"/>
    <n v="0"/>
    <n v="10"/>
    <n v="0"/>
    <n v="7"/>
    <n v="0"/>
    <n v="0"/>
    <x v="21"/>
  </r>
  <r>
    <x v="6"/>
    <n v="702"/>
    <x v="106"/>
    <s v="CoV_Moderna"/>
    <s v="000440A_1111108-CDC"/>
    <s v="Vial"/>
    <n v="1111108"/>
    <n v="1"/>
    <n v="0"/>
    <n v="0"/>
    <n v="1"/>
    <n v="0"/>
    <n v="0"/>
    <x v="0"/>
  </r>
  <r>
    <x v="5"/>
    <n v="703"/>
    <x v="106"/>
    <s v="CoV_BioNTech"/>
    <s v="2C097A_1111208-CDC"/>
    <s v="Vial"/>
    <n v="1111208"/>
    <n v="0"/>
    <n v="2"/>
    <n v="0"/>
    <n v="0"/>
    <n v="0"/>
    <n v="0"/>
    <x v="10"/>
  </r>
  <r>
    <x v="7"/>
    <n v="704"/>
    <x v="106"/>
    <s v="CoV_BioNTech"/>
    <s v="GE0695_1111220-CDC"/>
    <s v="Vial"/>
    <n v="1111220"/>
    <n v="0"/>
    <n v="1"/>
    <n v="0"/>
    <n v="0"/>
    <n v="0"/>
    <n v="0"/>
    <x v="12"/>
  </r>
  <r>
    <x v="1"/>
    <n v="705"/>
    <x v="107"/>
    <s v="CoV_BioNTech"/>
    <s v="FW5101_1111114-CDC"/>
    <s v="Vial"/>
    <n v="1111114"/>
    <n v="0"/>
    <n v="1"/>
    <n v="0"/>
    <n v="1"/>
    <n v="0"/>
    <n v="0"/>
    <x v="0"/>
  </r>
  <r>
    <x v="0"/>
    <n v="706"/>
    <x v="107"/>
    <s v="CoV_bModerna_BA1"/>
    <s v="018B22A_1111122-CDC"/>
    <s v="Vial"/>
    <n v="1111122"/>
    <n v="26"/>
    <n v="30"/>
    <n v="0"/>
    <n v="47"/>
    <n v="0"/>
    <n v="0"/>
    <x v="1"/>
  </r>
  <r>
    <x v="0"/>
    <n v="707"/>
    <x v="107"/>
    <s v="CoV_bModerna_BA1"/>
    <s v="018B22A_1111205-CDC"/>
    <s v="Vial"/>
    <n v="1111205"/>
    <n v="0"/>
    <n v="20"/>
    <n v="0"/>
    <n v="0"/>
    <n v="0"/>
    <n v="0"/>
    <x v="4"/>
  </r>
  <r>
    <x v="6"/>
    <n v="708"/>
    <x v="107"/>
    <s v="CoV_Moderna"/>
    <s v="000440A_1111122-CDC"/>
    <s v="Vial"/>
    <n v="1111122"/>
    <n v="0"/>
    <n v="1"/>
    <n v="0"/>
    <n v="1"/>
    <n v="0"/>
    <n v="0"/>
    <x v="0"/>
  </r>
  <r>
    <x v="6"/>
    <n v="709"/>
    <x v="107"/>
    <s v="CoV_Moderna"/>
    <s v="000440A_1111205-CDC"/>
    <s v="Vial"/>
    <n v="1111205"/>
    <n v="0"/>
    <n v="2"/>
    <n v="0"/>
    <n v="2"/>
    <n v="0"/>
    <n v="0"/>
    <x v="0"/>
  </r>
  <r>
    <x v="3"/>
    <n v="710"/>
    <x v="108"/>
    <s v="CoV_Moderna"/>
    <s v="2100706_1111122-CDC"/>
    <s v="Vial"/>
    <n v="1111122"/>
    <n v="0"/>
    <n v="1"/>
    <n v="0"/>
    <n v="1"/>
    <n v="0"/>
    <n v="0"/>
    <x v="0"/>
  </r>
  <r>
    <x v="5"/>
    <n v="711"/>
    <x v="108"/>
    <s v="CoV_BioNTech"/>
    <s v="2C097A_1111208-CDC"/>
    <s v="Vial"/>
    <n v="1111208"/>
    <n v="0"/>
    <n v="5"/>
    <n v="0"/>
    <n v="1"/>
    <n v="0"/>
    <n v="0"/>
    <x v="2"/>
  </r>
  <r>
    <x v="1"/>
    <n v="712"/>
    <x v="108"/>
    <s v="CoV_BioNTech"/>
    <s v="FW5101_1111220-CDC"/>
    <s v="Vial"/>
    <n v="1111220"/>
    <n v="5"/>
    <n v="0"/>
    <n v="0"/>
    <n v="5"/>
    <n v="0"/>
    <n v="0"/>
    <x v="0"/>
  </r>
  <r>
    <x v="5"/>
    <n v="713"/>
    <x v="108"/>
    <s v="CoV_BioNTech"/>
    <s v="2C097A_1111116-CDC"/>
    <s v="Vial"/>
    <n v="1111116"/>
    <n v="0"/>
    <n v="6"/>
    <n v="0"/>
    <n v="6"/>
    <n v="0"/>
    <n v="0"/>
    <x v="0"/>
  </r>
  <r>
    <x v="0"/>
    <n v="714"/>
    <x v="108"/>
    <s v="CoV_bModerna_BA1"/>
    <s v="018B22A_1111122-CDC"/>
    <s v="Vial"/>
    <n v="1111122"/>
    <n v="10"/>
    <n v="20"/>
    <n v="0"/>
    <n v="25"/>
    <n v="0"/>
    <n v="0"/>
    <x v="3"/>
  </r>
  <r>
    <x v="6"/>
    <n v="715"/>
    <x v="108"/>
    <s v="CoV_Moderna"/>
    <s v="000440A_1111122-CDC"/>
    <s v="Vial"/>
    <n v="1111122"/>
    <n v="7"/>
    <n v="3"/>
    <n v="0"/>
    <n v="5"/>
    <n v="0"/>
    <n v="0"/>
    <x v="3"/>
  </r>
  <r>
    <x v="7"/>
    <n v="716"/>
    <x v="108"/>
    <s v="CoV_BioNTech"/>
    <s v="GE0695_1111220-CDC"/>
    <s v="Vial"/>
    <n v="1111220"/>
    <n v="7"/>
    <n v="2"/>
    <n v="0"/>
    <n v="9"/>
    <n v="0"/>
    <n v="0"/>
    <x v="0"/>
  </r>
  <r>
    <x v="2"/>
    <n v="717"/>
    <x v="108"/>
    <s v="CoV_Novavax"/>
    <s v="4302MF017-CDC"/>
    <s v="Vial"/>
    <n v="1111231"/>
    <n v="3"/>
    <n v="0"/>
    <n v="0"/>
    <n v="3"/>
    <n v="0"/>
    <n v="0"/>
    <x v="0"/>
  </r>
  <r>
    <x v="0"/>
    <n v="718"/>
    <x v="108"/>
    <s v="CoV_bModerna_BA1"/>
    <s v="018B22A_1111205-CDC"/>
    <s v="Vial"/>
    <n v="1111205"/>
    <n v="0"/>
    <n v="6"/>
    <n v="0"/>
    <n v="0"/>
    <n v="0"/>
    <n v="0"/>
    <x v="20"/>
  </r>
  <r>
    <x v="7"/>
    <n v="719"/>
    <x v="109"/>
    <s v="CoV_BioNTech"/>
    <s v="GE0695_1120110-CDC"/>
    <s v="Vial"/>
    <n v="1120110"/>
    <n v="0"/>
    <n v="2"/>
    <n v="0"/>
    <n v="1"/>
    <n v="0"/>
    <n v="0"/>
    <x v="12"/>
  </r>
  <r>
    <x v="0"/>
    <n v="720"/>
    <x v="110"/>
    <s v="CoV_bModerna_BA1"/>
    <s v="036E22A_1111108-CDC"/>
    <s v="Vial"/>
    <n v="1111108"/>
    <n v="1"/>
    <n v="0"/>
    <n v="0"/>
    <n v="1"/>
    <n v="0"/>
    <n v="0"/>
    <x v="0"/>
  </r>
  <r>
    <x v="1"/>
    <n v="721"/>
    <x v="110"/>
    <s v="CoV_BioNTech"/>
    <s v="FW5101_1111114-CDC"/>
    <s v="Vial"/>
    <n v="1111114"/>
    <n v="1"/>
    <n v="0"/>
    <n v="0"/>
    <n v="1"/>
    <n v="0"/>
    <n v="0"/>
    <x v="0"/>
  </r>
  <r>
    <x v="2"/>
    <n v="722"/>
    <x v="111"/>
    <s v="CoV_Novavax"/>
    <s v="4302MF017-CDC"/>
    <s v="Vial"/>
    <n v="1111231"/>
    <n v="1"/>
    <n v="0"/>
    <n v="0"/>
    <n v="1"/>
    <n v="0"/>
    <n v="0"/>
    <x v="0"/>
  </r>
  <r>
    <x v="0"/>
    <n v="723"/>
    <x v="111"/>
    <s v="CoV_bModerna_BA1"/>
    <s v="036E22A_1111108-CDC"/>
    <s v="Vial"/>
    <n v="1111108"/>
    <n v="11"/>
    <n v="0"/>
    <n v="0"/>
    <n v="11"/>
    <n v="0"/>
    <n v="0"/>
    <x v="0"/>
  </r>
  <r>
    <x v="3"/>
    <n v="724"/>
    <x v="112"/>
    <s v="CoV_Moderna"/>
    <s v="2100706_1111122-CDC"/>
    <s v="Vial"/>
    <n v="1111122"/>
    <n v="2"/>
    <n v="0"/>
    <n v="0"/>
    <n v="1"/>
    <n v="0"/>
    <n v="0"/>
    <x v="12"/>
  </r>
  <r>
    <x v="3"/>
    <n v="725"/>
    <x v="112"/>
    <s v="CoV_Moderna"/>
    <s v="2100696_1110606-CDC"/>
    <s v="Vial"/>
    <n v="1110606"/>
    <n v="10"/>
    <n v="0"/>
    <n v="0"/>
    <n v="0"/>
    <n v="0"/>
    <n v="0"/>
    <x v="13"/>
  </r>
  <r>
    <x v="0"/>
    <n v="726"/>
    <x v="112"/>
    <s v="CoV_bModerna_BA1"/>
    <s v="036E22A_1111108-CDC"/>
    <s v="Vial"/>
    <n v="1111108"/>
    <n v="9"/>
    <n v="0"/>
    <n v="0"/>
    <n v="9"/>
    <n v="0"/>
    <n v="0"/>
    <x v="0"/>
  </r>
  <r>
    <x v="6"/>
    <n v="727"/>
    <x v="112"/>
    <s v="CoV_Moderna"/>
    <s v="000440A_1111108-CDC"/>
    <s v="Vial"/>
    <n v="1111108"/>
    <n v="4"/>
    <n v="0"/>
    <n v="0"/>
    <n v="4"/>
    <n v="0"/>
    <n v="0"/>
    <x v="0"/>
  </r>
  <r>
    <x v="5"/>
    <n v="728"/>
    <x v="112"/>
    <s v="CoV_BioNTech"/>
    <s v="2C097A_1111208-CDC"/>
    <s v="Vial"/>
    <n v="1111208"/>
    <n v="0"/>
    <n v="3"/>
    <n v="0"/>
    <n v="0"/>
    <n v="0"/>
    <n v="0"/>
    <x v="21"/>
  </r>
  <r>
    <x v="0"/>
    <n v="729"/>
    <x v="112"/>
    <s v="CoV_bModerna_BA1"/>
    <s v="018B22A_1111122-CDC"/>
    <s v="Vial"/>
    <n v="1111122"/>
    <n v="0"/>
    <n v="5"/>
    <n v="0"/>
    <n v="0"/>
    <n v="0"/>
    <n v="0"/>
    <x v="3"/>
  </r>
  <r>
    <x v="7"/>
    <n v="730"/>
    <x v="112"/>
    <s v="CoV_BioNTech"/>
    <s v="GE0695_1111220-CDC"/>
    <s v="Vial"/>
    <n v="1111220"/>
    <n v="0"/>
    <n v="4"/>
    <n v="0"/>
    <n v="4"/>
    <n v="0"/>
    <n v="0"/>
    <x v="0"/>
  </r>
  <r>
    <x v="6"/>
    <n v="731"/>
    <x v="112"/>
    <s v="CoV_Moderna"/>
    <s v="000440A_1111122-CDC"/>
    <s v="Vial"/>
    <n v="1111122"/>
    <n v="0"/>
    <n v="2"/>
    <n v="0"/>
    <n v="0"/>
    <n v="0"/>
    <n v="0"/>
    <x v="10"/>
  </r>
  <r>
    <x v="3"/>
    <n v="732"/>
    <x v="112"/>
    <s v="CoV_Moderna"/>
    <s v="2100696_1110525-CDC"/>
    <s v="Vial"/>
    <n v="1110525"/>
    <n v="1"/>
    <n v="0"/>
    <n v="0"/>
    <n v="0"/>
    <n v="0"/>
    <n v="0"/>
    <x v="12"/>
  </r>
  <r>
    <x v="1"/>
    <n v="733"/>
    <x v="113"/>
    <s v="CoV_BioNTech"/>
    <s v="FW5101_1111114-CDC"/>
    <s v="Vial"/>
    <n v="1111114"/>
    <n v="1"/>
    <n v="0"/>
    <n v="0"/>
    <n v="1"/>
    <n v="0"/>
    <n v="0"/>
    <x v="0"/>
  </r>
  <r>
    <x v="5"/>
    <n v="734"/>
    <x v="113"/>
    <s v="CoV_BioNTech"/>
    <s v="2C097A_1111116-CDC"/>
    <s v="Vial"/>
    <n v="1111116"/>
    <n v="0"/>
    <n v="3"/>
    <n v="0"/>
    <n v="3"/>
    <n v="0"/>
    <n v="0"/>
    <x v="0"/>
  </r>
  <r>
    <x v="7"/>
    <n v="735"/>
    <x v="114"/>
    <s v="CoV_BioNTech"/>
    <s v="GE0695_1111220-CDC"/>
    <s v="Vial"/>
    <n v="1111220"/>
    <n v="0"/>
    <n v="6"/>
    <n v="5"/>
    <n v="1"/>
    <n v="0"/>
    <n v="0"/>
    <x v="0"/>
  </r>
  <r>
    <x v="7"/>
    <n v="736"/>
    <x v="114"/>
    <s v="CoV_BioNTech"/>
    <s v="GE0695_1111114-CDC"/>
    <s v="Vial"/>
    <n v="1111114"/>
    <n v="5"/>
    <n v="0"/>
    <n v="0"/>
    <n v="5"/>
    <n v="0"/>
    <n v="0"/>
    <x v="0"/>
  </r>
  <r>
    <x v="1"/>
    <n v="737"/>
    <x v="114"/>
    <s v="CoV_BioNTech"/>
    <s v="FW5101_1111220-CDC"/>
    <s v="Vial"/>
    <n v="1111220"/>
    <n v="5"/>
    <n v="0"/>
    <n v="5"/>
    <n v="0"/>
    <n v="0"/>
    <n v="0"/>
    <x v="0"/>
  </r>
  <r>
    <x v="1"/>
    <n v="738"/>
    <x v="114"/>
    <s v="CoV_BioNTech"/>
    <s v="FW5101_1111128-CDC"/>
    <s v="Vial"/>
    <n v="1111128"/>
    <n v="4"/>
    <n v="10"/>
    <n v="9"/>
    <n v="5"/>
    <n v="0"/>
    <n v="0"/>
    <x v="0"/>
  </r>
  <r>
    <x v="0"/>
    <n v="739"/>
    <x v="114"/>
    <s v="CoV_bModerna_BA1"/>
    <s v="018B22A_1111122-CDC"/>
    <s v="Vial"/>
    <n v="1111122"/>
    <n v="0"/>
    <n v="135"/>
    <n v="68"/>
    <n v="55"/>
    <n v="0"/>
    <n v="0"/>
    <x v="9"/>
  </r>
  <r>
    <x v="0"/>
    <n v="740"/>
    <x v="114"/>
    <s v="CoV_bModerna_BA1"/>
    <s v="036E22A_1111108-CDC"/>
    <s v="Vial"/>
    <n v="1111108"/>
    <n v="280"/>
    <n v="0"/>
    <n v="0"/>
    <n v="280"/>
    <n v="0"/>
    <n v="0"/>
    <x v="0"/>
  </r>
  <r>
    <x v="6"/>
    <n v="741"/>
    <x v="114"/>
    <s v="CoV_Moderna"/>
    <s v="000440A_1111122-CDC"/>
    <s v="Vial"/>
    <n v="1111122"/>
    <n v="0"/>
    <n v="20"/>
    <n v="12"/>
    <n v="8"/>
    <n v="0"/>
    <n v="0"/>
    <x v="0"/>
  </r>
  <r>
    <x v="0"/>
    <n v="742"/>
    <x v="114"/>
    <s v="CoV_bModerna_BA1"/>
    <s v="018B22A_1111205-CDC"/>
    <s v="Vial"/>
    <n v="1111205"/>
    <n v="0"/>
    <n v="30"/>
    <n v="0"/>
    <n v="0"/>
    <n v="0"/>
    <n v="0"/>
    <x v="29"/>
  </r>
  <r>
    <x v="0"/>
    <n v="743"/>
    <x v="115"/>
    <s v="CoV_bModerna_BA1"/>
    <s v="018B22A_1111205-CDC"/>
    <s v="Vial"/>
    <n v="1111205"/>
    <n v="0"/>
    <n v="50"/>
    <n v="0"/>
    <n v="0"/>
    <n v="0"/>
    <n v="0"/>
    <x v="39"/>
  </r>
  <r>
    <x v="0"/>
    <n v="744"/>
    <x v="115"/>
    <s v="CoV_bModerna_BA1"/>
    <s v="018B22A_1111122-CDC"/>
    <s v="Vial"/>
    <n v="1111122"/>
    <n v="20"/>
    <n v="30"/>
    <n v="0"/>
    <n v="34"/>
    <n v="0"/>
    <n v="0"/>
    <x v="23"/>
  </r>
  <r>
    <x v="2"/>
    <n v="745"/>
    <x v="115"/>
    <s v="CoV_Novavax"/>
    <s v="4302MF017-CDC"/>
    <s v="Vial"/>
    <n v="1111231"/>
    <n v="4"/>
    <n v="0"/>
    <n v="0"/>
    <n v="1"/>
    <n v="0"/>
    <n v="0"/>
    <x v="21"/>
  </r>
  <r>
    <x v="0"/>
    <n v="746"/>
    <x v="116"/>
    <s v="CoV_bModerna_BA1"/>
    <s v="018B22A_1111122-CDC"/>
    <s v="Vial"/>
    <n v="1111122"/>
    <n v="10"/>
    <n v="0"/>
    <n v="0"/>
    <n v="4"/>
    <n v="0"/>
    <n v="0"/>
    <x v="20"/>
  </r>
  <r>
    <x v="0"/>
    <n v="747"/>
    <x v="116"/>
    <s v="CoV_bModerna_BA1"/>
    <s v="036E22A_1111108-CDC"/>
    <s v="Vial"/>
    <n v="1111108"/>
    <n v="21"/>
    <n v="0"/>
    <n v="0"/>
    <n v="21"/>
    <n v="0"/>
    <n v="0"/>
    <x v="0"/>
  </r>
  <r>
    <x v="5"/>
    <n v="748"/>
    <x v="117"/>
    <s v="CoV_BioNTech"/>
    <s v="2C097A_1111208-CDC"/>
    <s v="Vial"/>
    <n v="1111208"/>
    <n v="0"/>
    <n v="4"/>
    <n v="0"/>
    <n v="1"/>
    <n v="0"/>
    <n v="0"/>
    <x v="21"/>
  </r>
  <r>
    <x v="0"/>
    <n v="749"/>
    <x v="117"/>
    <s v="CoV_bModerna_BA1"/>
    <s v="018B22A_1111122-CDC"/>
    <s v="Vial"/>
    <n v="1111122"/>
    <n v="0"/>
    <n v="3"/>
    <n v="0"/>
    <n v="3"/>
    <n v="0"/>
    <n v="0"/>
    <x v="0"/>
  </r>
  <r>
    <x v="1"/>
    <n v="750"/>
    <x v="117"/>
    <s v="CoV_BioNTech"/>
    <s v="FW5101_1111114-CDC"/>
    <s v="Vial"/>
    <n v="1111114"/>
    <n v="2"/>
    <n v="0"/>
    <n v="2"/>
    <n v="0"/>
    <n v="0"/>
    <n v="0"/>
    <x v="0"/>
  </r>
  <r>
    <x v="1"/>
    <n v="751"/>
    <x v="117"/>
    <s v="CoV_BioNTech"/>
    <s v="FW5101_1111128-CDC"/>
    <s v="Vial"/>
    <n v="1111128"/>
    <n v="10"/>
    <n v="0"/>
    <n v="0"/>
    <n v="5"/>
    <n v="0"/>
    <n v="0"/>
    <x v="3"/>
  </r>
  <r>
    <x v="0"/>
    <n v="752"/>
    <x v="117"/>
    <s v="CoV_bModerna_BA1"/>
    <s v="036E22A_1111108-CDC"/>
    <s v="Vial"/>
    <n v="1111108"/>
    <n v="3"/>
    <n v="0"/>
    <n v="0"/>
    <n v="3"/>
    <n v="0"/>
    <n v="0"/>
    <x v="0"/>
  </r>
  <r>
    <x v="6"/>
    <n v="753"/>
    <x v="117"/>
    <s v="CoV_Moderna"/>
    <s v="000440A_1111122-CDC"/>
    <s v="Vial"/>
    <n v="1111122"/>
    <n v="0"/>
    <n v="2"/>
    <n v="0"/>
    <n v="1"/>
    <n v="0"/>
    <n v="0"/>
    <x v="12"/>
  </r>
  <r>
    <x v="7"/>
    <n v="754"/>
    <x v="117"/>
    <s v="CoV_BioNTech"/>
    <s v="GE0695_1111114-CDC"/>
    <s v="Vial"/>
    <n v="1111114"/>
    <n v="6"/>
    <n v="0"/>
    <n v="3"/>
    <n v="3"/>
    <n v="0"/>
    <n v="0"/>
    <x v="0"/>
  </r>
  <r>
    <x v="3"/>
    <n v="755"/>
    <x v="117"/>
    <s v="CoV_Moderna"/>
    <s v="2100706_1111205-CDC"/>
    <s v="Vial"/>
    <n v="1111205"/>
    <n v="0"/>
    <n v="2"/>
    <n v="0"/>
    <n v="1"/>
    <n v="0"/>
    <n v="0"/>
    <x v="12"/>
  </r>
  <r>
    <x v="5"/>
    <n v="756"/>
    <x v="117"/>
    <s v="CoV_BioNTech"/>
    <s v="2C097A_1111116-CDC"/>
    <s v="Vial"/>
    <n v="1111116"/>
    <n v="3"/>
    <n v="0"/>
    <n v="0"/>
    <n v="3"/>
    <n v="0"/>
    <n v="0"/>
    <x v="0"/>
  </r>
  <r>
    <x v="0"/>
    <n v="757"/>
    <x v="118"/>
    <s v="CoV_bModerna_BA1"/>
    <s v="018B22A_1111122-CDC"/>
    <s v="Vial"/>
    <n v="1111122"/>
    <n v="10"/>
    <n v="0"/>
    <n v="0"/>
    <n v="10"/>
    <n v="0"/>
    <n v="0"/>
    <x v="0"/>
  </r>
  <r>
    <x v="5"/>
    <n v="758"/>
    <x v="119"/>
    <s v="CoV_BioNTech"/>
    <s v="2C097A_1111208-CDC"/>
    <s v="Vial"/>
    <n v="1111208"/>
    <n v="0"/>
    <n v="3"/>
    <n v="0"/>
    <n v="0"/>
    <n v="0"/>
    <n v="0"/>
    <x v="21"/>
  </r>
  <r>
    <x v="3"/>
    <n v="759"/>
    <x v="119"/>
    <s v="CoV_Moderna"/>
    <s v="2100706_1111205-CDC"/>
    <s v="Vial"/>
    <n v="1111205"/>
    <n v="0"/>
    <n v="7"/>
    <n v="0"/>
    <n v="0"/>
    <n v="0"/>
    <n v="0"/>
    <x v="14"/>
  </r>
  <r>
    <x v="6"/>
    <n v="760"/>
    <x v="119"/>
    <s v="CoV_Moderna"/>
    <s v="000440A_1111108-CDC"/>
    <s v="Vial"/>
    <n v="1111108"/>
    <n v="5"/>
    <n v="0"/>
    <n v="0"/>
    <n v="5"/>
    <n v="0"/>
    <n v="0"/>
    <x v="0"/>
  </r>
  <r>
    <x v="5"/>
    <n v="761"/>
    <x v="119"/>
    <s v="CoV_BioNTech"/>
    <s v="2C097A_1111116-CDC"/>
    <s v="Vial"/>
    <n v="1111116"/>
    <n v="4"/>
    <n v="0"/>
    <n v="0"/>
    <n v="0"/>
    <n v="0"/>
    <n v="0"/>
    <x v="2"/>
  </r>
  <r>
    <x v="3"/>
    <n v="762"/>
    <x v="119"/>
    <s v="CoV_Moderna"/>
    <s v="2100706_1111122-CDC"/>
    <s v="Vial"/>
    <n v="1111122"/>
    <n v="5"/>
    <n v="0"/>
    <n v="0"/>
    <n v="0"/>
    <n v="0"/>
    <n v="0"/>
    <x v="3"/>
  </r>
  <r>
    <x v="1"/>
    <n v="763"/>
    <x v="119"/>
    <s v="CoV_BioNTech"/>
    <s v="FW5101_1111128-CDC"/>
    <s v="Vial"/>
    <n v="1111128"/>
    <n v="14"/>
    <n v="4"/>
    <n v="10"/>
    <n v="2"/>
    <n v="0"/>
    <n v="0"/>
    <x v="20"/>
  </r>
  <r>
    <x v="7"/>
    <n v="764"/>
    <x v="119"/>
    <s v="CoV_BioNTech"/>
    <s v="GE0695_1111128-CDC"/>
    <s v="Vial"/>
    <n v="1111128"/>
    <n v="10"/>
    <n v="0"/>
    <n v="0"/>
    <n v="0"/>
    <n v="0"/>
    <n v="0"/>
    <x v="13"/>
  </r>
  <r>
    <x v="0"/>
    <n v="765"/>
    <x v="119"/>
    <s v="CoV_bModerna_BA1"/>
    <s v="036E22A_1111108-CDC"/>
    <s v="Vial"/>
    <n v="1111108"/>
    <n v="13"/>
    <n v="0"/>
    <n v="0"/>
    <n v="13"/>
    <n v="0"/>
    <n v="0"/>
    <x v="0"/>
  </r>
  <r>
    <x v="7"/>
    <n v="766"/>
    <x v="119"/>
    <s v="CoV_BioNTech"/>
    <s v="GE0695_1111114-CDC"/>
    <s v="Vial"/>
    <n v="1111114"/>
    <n v="16"/>
    <n v="0"/>
    <n v="0"/>
    <n v="16"/>
    <n v="0"/>
    <n v="0"/>
    <x v="0"/>
  </r>
  <r>
    <x v="2"/>
    <n v="767"/>
    <x v="119"/>
    <s v="CoV_Novavax"/>
    <s v="4302MF017-CDC"/>
    <s v="Vial"/>
    <n v="1111231"/>
    <n v="1"/>
    <n v="0"/>
    <n v="0"/>
    <n v="0"/>
    <n v="0"/>
    <n v="0"/>
    <x v="12"/>
  </r>
  <r>
    <x v="6"/>
    <n v="768"/>
    <x v="119"/>
    <s v="CoV_Moderna"/>
    <s v="000440A_1111122-CDC"/>
    <s v="Vial"/>
    <n v="1111122"/>
    <n v="5"/>
    <n v="10"/>
    <n v="0"/>
    <n v="1"/>
    <n v="0"/>
    <n v="0"/>
    <x v="22"/>
  </r>
  <r>
    <x v="0"/>
    <n v="769"/>
    <x v="120"/>
    <s v="CoV_bModerna_BA1"/>
    <s v="036E22A_1111108-CDC"/>
    <s v="Vial"/>
    <n v="1111108"/>
    <n v="16"/>
    <n v="0"/>
    <n v="0"/>
    <n v="16"/>
    <n v="0"/>
    <n v="0"/>
    <x v="0"/>
  </r>
  <r>
    <x v="1"/>
    <n v="770"/>
    <x v="120"/>
    <s v="CoV_BioNTech"/>
    <s v="FW5101_1111114-CDC"/>
    <s v="Vial"/>
    <n v="1111114"/>
    <n v="2"/>
    <n v="0"/>
    <n v="0"/>
    <n v="2"/>
    <n v="0"/>
    <n v="0"/>
    <x v="0"/>
  </r>
  <r>
    <x v="0"/>
    <n v="771"/>
    <x v="120"/>
    <s v="CoV_bModerna_BA1"/>
    <s v="018B22A_1111122-CDC"/>
    <s v="Vial"/>
    <n v="1111122"/>
    <n v="0"/>
    <n v="15"/>
    <n v="0"/>
    <n v="5"/>
    <n v="0"/>
    <n v="0"/>
    <x v="13"/>
  </r>
  <r>
    <x v="2"/>
    <n v="772"/>
    <x v="120"/>
    <s v="CoV_Novavax"/>
    <s v="4302MF017-CDC"/>
    <s v="Vial"/>
    <n v="1111231"/>
    <n v="17"/>
    <n v="0"/>
    <n v="0"/>
    <n v="4"/>
    <n v="0"/>
    <n v="0"/>
    <x v="17"/>
  </r>
  <r>
    <x v="0"/>
    <n v="773"/>
    <x v="121"/>
    <s v="CoV_bModerna_BA1"/>
    <s v="036E22A_1111108-CDC"/>
    <s v="Vial"/>
    <n v="1111108"/>
    <n v="5"/>
    <n v="10"/>
    <n v="5"/>
    <n v="10"/>
    <n v="0"/>
    <n v="0"/>
    <x v="0"/>
  </r>
  <r>
    <x v="0"/>
    <n v="774"/>
    <x v="121"/>
    <s v="CoV_bModerna_BA1"/>
    <s v="018B22A_1111122-CDC"/>
    <s v="Vial"/>
    <n v="1111122"/>
    <n v="0"/>
    <n v="10"/>
    <n v="0"/>
    <n v="9"/>
    <n v="0"/>
    <n v="0"/>
    <x v="12"/>
  </r>
  <r>
    <x v="6"/>
    <n v="775"/>
    <x v="122"/>
    <s v="CoV_Moderna"/>
    <s v="000440A_1111122-CDC"/>
    <s v="Vial"/>
    <n v="1111122"/>
    <n v="10"/>
    <n v="0"/>
    <n v="0"/>
    <n v="3"/>
    <n v="0"/>
    <n v="0"/>
    <x v="14"/>
  </r>
  <r>
    <x v="1"/>
    <n v="776"/>
    <x v="122"/>
    <s v="CoV_BioNTech"/>
    <s v="FW5101_1111220-CDC"/>
    <s v="Vial"/>
    <n v="1111220"/>
    <n v="5"/>
    <n v="0"/>
    <n v="0"/>
    <n v="0"/>
    <n v="0"/>
    <n v="0"/>
    <x v="3"/>
  </r>
  <r>
    <x v="7"/>
    <n v="777"/>
    <x v="122"/>
    <s v="CoV_BioNTech"/>
    <s v="GE0695_1111128-CDC"/>
    <s v="Vial"/>
    <n v="1111128"/>
    <n v="13"/>
    <n v="0"/>
    <n v="0"/>
    <n v="8"/>
    <n v="0"/>
    <n v="0"/>
    <x v="3"/>
  </r>
  <r>
    <x v="1"/>
    <n v="778"/>
    <x v="122"/>
    <s v="CoV_BioNTech"/>
    <s v="FW5101_1111114-CDC"/>
    <s v="Vial"/>
    <n v="1111114"/>
    <n v="3"/>
    <n v="0"/>
    <n v="0"/>
    <n v="3"/>
    <n v="0"/>
    <n v="0"/>
    <x v="0"/>
  </r>
  <r>
    <x v="0"/>
    <n v="779"/>
    <x v="122"/>
    <s v="CoV_bModerna_BA1"/>
    <s v="018B22A_1111122-CDC"/>
    <s v="Vial"/>
    <n v="1111122"/>
    <n v="0"/>
    <n v="20"/>
    <n v="0"/>
    <n v="5"/>
    <n v="0"/>
    <n v="0"/>
    <x v="26"/>
  </r>
  <r>
    <x v="2"/>
    <n v="780"/>
    <x v="122"/>
    <s v="CoV_Novavax"/>
    <s v="4302MF017-CDC"/>
    <s v="Vial"/>
    <n v="1111231"/>
    <n v="4"/>
    <n v="5"/>
    <n v="0"/>
    <n v="2"/>
    <n v="0"/>
    <n v="0"/>
    <x v="14"/>
  </r>
  <r>
    <x v="0"/>
    <n v="781"/>
    <x v="122"/>
    <s v="CoV_bModerna_BA1"/>
    <s v="036E22A_1111108-CDC"/>
    <s v="Vial"/>
    <n v="1111108"/>
    <n v="11"/>
    <n v="0"/>
    <n v="0"/>
    <n v="11"/>
    <n v="0"/>
    <n v="0"/>
    <x v="0"/>
  </r>
  <r>
    <x v="3"/>
    <n v="782"/>
    <x v="123"/>
    <s v="CoV_Moderna"/>
    <s v="2100706_1111122-CDC"/>
    <s v="Vial"/>
    <n v="1111122"/>
    <n v="4"/>
    <n v="0"/>
    <n v="0"/>
    <n v="0"/>
    <n v="0"/>
    <n v="0"/>
    <x v="2"/>
  </r>
  <r>
    <x v="5"/>
    <n v="783"/>
    <x v="123"/>
    <s v="CoV_BioNTech"/>
    <s v="2C097A_1111116-CDC"/>
    <s v="Vial"/>
    <n v="1111116"/>
    <n v="1"/>
    <n v="0"/>
    <n v="0"/>
    <n v="1"/>
    <n v="0"/>
    <n v="0"/>
    <x v="0"/>
  </r>
  <r>
    <x v="1"/>
    <n v="784"/>
    <x v="123"/>
    <s v="CoV_BioNTech"/>
    <s v="FW5101_1111220-CDC"/>
    <s v="Vial"/>
    <n v="1111220"/>
    <n v="2"/>
    <n v="0"/>
    <n v="0"/>
    <n v="2"/>
    <n v="0"/>
    <n v="0"/>
    <x v="0"/>
  </r>
  <r>
    <x v="2"/>
    <n v="785"/>
    <x v="123"/>
    <s v="CoV_Novavax"/>
    <s v="4302MF017-CDC"/>
    <s v="Vial"/>
    <n v="1111231"/>
    <n v="3"/>
    <n v="3"/>
    <n v="0"/>
    <n v="2"/>
    <n v="0"/>
    <n v="0"/>
    <x v="2"/>
  </r>
  <r>
    <x v="7"/>
    <n v="786"/>
    <x v="123"/>
    <s v="CoV_BioNTech"/>
    <s v="GE0695_1120110-CDC"/>
    <s v="Vial"/>
    <n v="1120110"/>
    <n v="0"/>
    <n v="2"/>
    <n v="0"/>
    <n v="2"/>
    <n v="0"/>
    <n v="0"/>
    <x v="0"/>
  </r>
  <r>
    <x v="7"/>
    <n v="787"/>
    <x v="123"/>
    <s v="CoV_BioNTech"/>
    <s v="GE0695_1111220-CDC"/>
    <s v="Vial"/>
    <n v="1111220"/>
    <n v="1"/>
    <n v="0"/>
    <n v="0"/>
    <n v="1"/>
    <n v="0"/>
    <n v="0"/>
    <x v="0"/>
  </r>
  <r>
    <x v="6"/>
    <n v="788"/>
    <x v="123"/>
    <s v="CoV_Moderna"/>
    <s v="000440A_1111122-CDC"/>
    <s v="Vial"/>
    <n v="1111122"/>
    <n v="0"/>
    <n v="3"/>
    <n v="0"/>
    <n v="0"/>
    <n v="0"/>
    <n v="0"/>
    <x v="21"/>
  </r>
  <r>
    <x v="0"/>
    <n v="789"/>
    <x v="123"/>
    <s v="CoV_bModerna_BA1"/>
    <s v="036E22A_1111108-CDC"/>
    <s v="Vial"/>
    <n v="1111108"/>
    <n v="1"/>
    <n v="0"/>
    <n v="0"/>
    <n v="1"/>
    <n v="0"/>
    <n v="0"/>
    <x v="0"/>
  </r>
  <r>
    <x v="0"/>
    <n v="790"/>
    <x v="123"/>
    <s v="CoV_bModerna_BA1"/>
    <s v="018B22A_1111122-CDC"/>
    <s v="Vial"/>
    <n v="1111122"/>
    <n v="20"/>
    <n v="50"/>
    <n v="0"/>
    <n v="37"/>
    <n v="0"/>
    <n v="0"/>
    <x v="53"/>
  </r>
  <r>
    <x v="6"/>
    <n v="791"/>
    <x v="123"/>
    <s v="CoV_Moderna"/>
    <s v="000440A_1111108-CDC"/>
    <s v="Vial"/>
    <n v="1111108"/>
    <n v="5"/>
    <n v="0"/>
    <n v="0"/>
    <n v="5"/>
    <n v="0"/>
    <n v="0"/>
    <x v="0"/>
  </r>
  <r>
    <x v="5"/>
    <n v="792"/>
    <x v="123"/>
    <s v="CoV_BioNTech"/>
    <s v="2C097A_1111208-CDC"/>
    <s v="Vial"/>
    <n v="1111208"/>
    <n v="0"/>
    <n v="14"/>
    <n v="7"/>
    <n v="0"/>
    <n v="0"/>
    <n v="0"/>
    <x v="14"/>
  </r>
  <r>
    <x v="5"/>
    <n v="793"/>
    <x v="124"/>
    <s v="CoV_BioNTech"/>
    <s v="2C097A_1111116-CDC"/>
    <s v="Vial"/>
    <n v="1111116"/>
    <n v="13"/>
    <n v="0"/>
    <n v="8"/>
    <n v="4"/>
    <n v="0"/>
    <n v="0"/>
    <x v="12"/>
  </r>
  <r>
    <x v="6"/>
    <n v="794"/>
    <x v="124"/>
    <s v="CoV_Moderna"/>
    <s v="000440A_1111122-CDC"/>
    <s v="Vial"/>
    <n v="1111122"/>
    <n v="0"/>
    <n v="25"/>
    <n v="20"/>
    <n v="5"/>
    <n v="0"/>
    <n v="0"/>
    <x v="0"/>
  </r>
  <r>
    <x v="7"/>
    <n v="795"/>
    <x v="124"/>
    <s v="CoV_BioNTech"/>
    <s v="GE0695_1111114-CDC"/>
    <s v="Vial"/>
    <n v="1111114"/>
    <n v="13"/>
    <n v="8"/>
    <n v="13"/>
    <n v="8"/>
    <n v="0"/>
    <n v="0"/>
    <x v="0"/>
  </r>
  <r>
    <x v="7"/>
    <n v="796"/>
    <x v="124"/>
    <s v="CoV_BioNTech"/>
    <s v="GE0695_1111220-CDC"/>
    <s v="Vial"/>
    <n v="1111220"/>
    <n v="15"/>
    <n v="0"/>
    <n v="15"/>
    <n v="0"/>
    <n v="0"/>
    <n v="0"/>
    <x v="0"/>
  </r>
  <r>
    <x v="0"/>
    <n v="797"/>
    <x v="124"/>
    <s v="CoV_bModerna_BA1"/>
    <s v="036E22A_1111108-CDC"/>
    <s v="Vial"/>
    <n v="1111108"/>
    <n v="57"/>
    <n v="0"/>
    <n v="0"/>
    <n v="57"/>
    <n v="0"/>
    <n v="0"/>
    <x v="0"/>
  </r>
  <r>
    <x v="7"/>
    <n v="798"/>
    <x v="124"/>
    <s v="CoV_BioNTech"/>
    <s v="GE0695_1111128-CDC"/>
    <s v="Vial"/>
    <n v="1111128"/>
    <n v="4"/>
    <n v="0"/>
    <n v="4"/>
    <n v="0"/>
    <n v="0"/>
    <n v="0"/>
    <x v="0"/>
  </r>
  <r>
    <x v="3"/>
    <n v="799"/>
    <x v="124"/>
    <s v="CoV_Moderna"/>
    <s v="2100706_1111122-CDC"/>
    <s v="Vial"/>
    <n v="1111122"/>
    <n v="4"/>
    <n v="0"/>
    <n v="0"/>
    <n v="1"/>
    <n v="0"/>
    <n v="0"/>
    <x v="21"/>
  </r>
  <r>
    <x v="1"/>
    <n v="800"/>
    <x v="124"/>
    <s v="CoV_BioNTech"/>
    <s v="FW5101_1111114-CDC"/>
    <s v="Vial"/>
    <n v="1111114"/>
    <n v="15"/>
    <n v="0"/>
    <n v="10"/>
    <n v="5"/>
    <n v="0"/>
    <n v="0"/>
    <x v="0"/>
  </r>
  <r>
    <x v="1"/>
    <n v="801"/>
    <x v="124"/>
    <s v="CoV_BioNTech"/>
    <s v="FW5101_1111220-CDC"/>
    <s v="Vial"/>
    <n v="1111220"/>
    <n v="9"/>
    <n v="0"/>
    <n v="9"/>
    <n v="0"/>
    <n v="0"/>
    <n v="0"/>
    <x v="0"/>
  </r>
  <r>
    <x v="0"/>
    <n v="802"/>
    <x v="124"/>
    <s v="CoV_bModerna_BA1"/>
    <s v="018B22A_1111122-CDC"/>
    <s v="Vial"/>
    <n v="1111122"/>
    <n v="50"/>
    <n v="50"/>
    <n v="0"/>
    <n v="33"/>
    <n v="0"/>
    <n v="0"/>
    <x v="56"/>
  </r>
  <r>
    <x v="2"/>
    <n v="803"/>
    <x v="124"/>
    <s v="CoV_Novavax"/>
    <s v="4302MF017-CDC"/>
    <s v="Vial"/>
    <n v="1111231"/>
    <n v="20"/>
    <n v="0"/>
    <n v="0"/>
    <n v="1"/>
    <n v="0"/>
    <n v="0"/>
    <x v="27"/>
  </r>
  <r>
    <x v="1"/>
    <n v="804"/>
    <x v="124"/>
    <s v="CoV_BioNTech"/>
    <s v="FW5101_1111107-CDC"/>
    <s v="Vial"/>
    <n v="1111107"/>
    <n v="5"/>
    <n v="0"/>
    <n v="3"/>
    <n v="2"/>
    <n v="0"/>
    <n v="0"/>
    <x v="0"/>
  </r>
  <r>
    <x v="0"/>
    <n v="805"/>
    <x v="125"/>
    <s v="CoV_bModerna_BA1"/>
    <s v="018B22A_1111122-CDC"/>
    <s v="Vial"/>
    <n v="1111122"/>
    <n v="49"/>
    <n v="10"/>
    <n v="0"/>
    <n v="44"/>
    <n v="0"/>
    <n v="0"/>
    <x v="26"/>
  </r>
  <r>
    <x v="2"/>
    <n v="806"/>
    <x v="125"/>
    <s v="CoV_Novavax"/>
    <s v="4302MF017-CDC"/>
    <s v="Vial"/>
    <n v="1111231"/>
    <n v="4"/>
    <n v="0"/>
    <n v="0"/>
    <n v="4"/>
    <n v="0"/>
    <n v="0"/>
    <x v="0"/>
  </r>
  <r>
    <x v="0"/>
    <n v="807"/>
    <x v="126"/>
    <s v="CoV_bModerna_BA1"/>
    <s v="036E22A_1111108-CDC"/>
    <s v="Vial"/>
    <n v="1111108"/>
    <n v="4"/>
    <n v="0"/>
    <n v="0"/>
    <n v="4"/>
    <n v="0"/>
    <n v="0"/>
    <x v="0"/>
  </r>
  <r>
    <x v="6"/>
    <n v="808"/>
    <x v="127"/>
    <s v="CoV_Moderna"/>
    <s v="000440A_1111122-CDC"/>
    <s v="Vial"/>
    <n v="1111122"/>
    <n v="5"/>
    <n v="6"/>
    <n v="0"/>
    <n v="8"/>
    <n v="0"/>
    <n v="0"/>
    <x v="21"/>
  </r>
  <r>
    <x v="7"/>
    <n v="809"/>
    <x v="127"/>
    <s v="CoV_BioNTech"/>
    <s v="GE0695_1111128-CDC"/>
    <s v="Vial"/>
    <n v="1111128"/>
    <n v="17"/>
    <n v="0"/>
    <n v="0"/>
    <n v="13"/>
    <n v="0"/>
    <n v="0"/>
    <x v="2"/>
  </r>
  <r>
    <x v="5"/>
    <n v="810"/>
    <x v="127"/>
    <s v="CoV_BioNTech"/>
    <s v="2C097A_1111208-CDC"/>
    <s v="Vial"/>
    <n v="1111208"/>
    <n v="0"/>
    <n v="25"/>
    <n v="0"/>
    <n v="0"/>
    <n v="0"/>
    <n v="0"/>
    <x v="30"/>
  </r>
  <r>
    <x v="0"/>
    <n v="811"/>
    <x v="127"/>
    <s v="CoV_bModerna_BA1"/>
    <s v="018B22A_1111122-CDC"/>
    <s v="Vial"/>
    <n v="1111122"/>
    <n v="50"/>
    <n v="45"/>
    <n v="0"/>
    <n v="59"/>
    <n v="0"/>
    <n v="0"/>
    <x v="6"/>
  </r>
  <r>
    <x v="7"/>
    <n v="812"/>
    <x v="127"/>
    <s v="CoV_BioNTech"/>
    <s v="GE0695_1120110-CDC"/>
    <s v="Vial"/>
    <n v="1120110"/>
    <n v="0"/>
    <n v="10"/>
    <n v="0"/>
    <n v="0"/>
    <n v="0"/>
    <n v="0"/>
    <x v="13"/>
  </r>
  <r>
    <x v="0"/>
    <n v="813"/>
    <x v="127"/>
    <s v="CoV_bModerna_BA1"/>
    <s v="018B22A_1111205-CDC"/>
    <s v="Vial"/>
    <n v="1111205"/>
    <n v="0"/>
    <n v="10"/>
    <n v="0"/>
    <n v="0"/>
    <n v="0"/>
    <n v="0"/>
    <x v="13"/>
  </r>
  <r>
    <x v="5"/>
    <n v="814"/>
    <x v="127"/>
    <s v="CoV_BioNTech"/>
    <s v="2C097A_1111116-CDC"/>
    <s v="Vial"/>
    <n v="1111116"/>
    <n v="0"/>
    <n v="15"/>
    <n v="0"/>
    <n v="12"/>
    <n v="0"/>
    <n v="0"/>
    <x v="21"/>
  </r>
  <r>
    <x v="2"/>
    <n v="815"/>
    <x v="127"/>
    <s v="CoV_Novavax"/>
    <s v="4302MF017-CDC"/>
    <s v="Vial"/>
    <n v="1111231"/>
    <n v="18"/>
    <n v="0"/>
    <n v="0"/>
    <n v="18"/>
    <n v="0"/>
    <n v="0"/>
    <x v="0"/>
  </r>
  <r>
    <x v="1"/>
    <n v="816"/>
    <x v="127"/>
    <s v="CoV_BioNTech"/>
    <s v="FW5101_1111220-CDC"/>
    <s v="Vial"/>
    <n v="1111220"/>
    <n v="1"/>
    <n v="0"/>
    <n v="0"/>
    <n v="0"/>
    <n v="0"/>
    <n v="0"/>
    <x v="12"/>
  </r>
  <r>
    <x v="7"/>
    <n v="817"/>
    <x v="128"/>
    <s v="CoV_BioNTech"/>
    <s v="GE0695_1111220-CDC"/>
    <s v="Vial"/>
    <n v="1111220"/>
    <n v="0"/>
    <n v="1"/>
    <n v="0"/>
    <n v="0"/>
    <n v="0"/>
    <n v="0"/>
    <x v="12"/>
  </r>
  <r>
    <x v="6"/>
    <n v="818"/>
    <x v="128"/>
    <s v="CoV_Moderna"/>
    <s v="000440A_1111122-CDC"/>
    <s v="Vial"/>
    <n v="1111122"/>
    <n v="0"/>
    <n v="2"/>
    <n v="0"/>
    <n v="1"/>
    <n v="0"/>
    <n v="0"/>
    <x v="12"/>
  </r>
  <r>
    <x v="7"/>
    <n v="819"/>
    <x v="128"/>
    <s v="CoV_BioNTech"/>
    <s v="GE0695_1111114-CDC"/>
    <s v="Vial"/>
    <n v="1111114"/>
    <n v="2"/>
    <n v="0"/>
    <n v="0"/>
    <n v="2"/>
    <n v="0"/>
    <n v="0"/>
    <x v="0"/>
  </r>
  <r>
    <x v="0"/>
    <n v="820"/>
    <x v="128"/>
    <s v="CoV_bModerna_BA1"/>
    <s v="018B22A_1111122-CDC"/>
    <s v="Vial"/>
    <n v="1111122"/>
    <n v="7"/>
    <n v="1"/>
    <n v="0"/>
    <n v="8"/>
    <n v="0"/>
    <n v="0"/>
    <x v="0"/>
  </r>
  <r>
    <x v="5"/>
    <n v="821"/>
    <x v="128"/>
    <s v="CoV_BioNTech"/>
    <s v="2C097A_1111116-CDC"/>
    <s v="Vial"/>
    <n v="1111116"/>
    <n v="2"/>
    <n v="0"/>
    <n v="0"/>
    <n v="2"/>
    <n v="0"/>
    <n v="0"/>
    <x v="0"/>
  </r>
  <r>
    <x v="6"/>
    <n v="822"/>
    <x v="128"/>
    <s v="CoV_Moderna"/>
    <s v="000440A_1111108-CDC"/>
    <s v="Vial"/>
    <n v="1111108"/>
    <n v="1"/>
    <n v="0"/>
    <n v="0"/>
    <n v="1"/>
    <n v="0"/>
    <n v="0"/>
    <x v="0"/>
  </r>
  <r>
    <x v="0"/>
    <n v="823"/>
    <x v="129"/>
    <s v="CoV_bModerna_BA1"/>
    <s v="018B22A_1111122-CDC"/>
    <s v="Vial"/>
    <n v="1111122"/>
    <n v="15"/>
    <n v="0"/>
    <n v="0"/>
    <n v="15"/>
    <n v="0"/>
    <n v="0"/>
    <x v="0"/>
  </r>
  <r>
    <x v="0"/>
    <n v="824"/>
    <x v="129"/>
    <s v="CoV_bModerna_BA1"/>
    <s v="018B22A_1111205-CDC"/>
    <s v="Vial"/>
    <n v="1111205"/>
    <n v="0"/>
    <n v="20"/>
    <n v="0"/>
    <n v="3"/>
    <n v="0"/>
    <n v="0"/>
    <x v="25"/>
  </r>
  <r>
    <x v="0"/>
    <n v="825"/>
    <x v="130"/>
    <s v="CoV_bModerna_BA1"/>
    <s v="018B22A_1111122-CDC"/>
    <s v="Vial"/>
    <n v="1111122"/>
    <n v="0"/>
    <n v="14"/>
    <n v="0"/>
    <n v="12"/>
    <n v="0"/>
    <n v="0"/>
    <x v="10"/>
  </r>
  <r>
    <x v="5"/>
    <n v="826"/>
    <x v="130"/>
    <s v="CoV_BioNTech"/>
    <s v="2C097A_1111116-CDC"/>
    <s v="Vial"/>
    <n v="1111116"/>
    <n v="0"/>
    <n v="4"/>
    <n v="2"/>
    <n v="1"/>
    <n v="0"/>
    <n v="0"/>
    <x v="12"/>
  </r>
  <r>
    <x v="0"/>
    <n v="827"/>
    <x v="130"/>
    <s v="CoV_bModerna_BA1"/>
    <s v="036E22A_1111108-CDC"/>
    <s v="Vial"/>
    <n v="1111108"/>
    <n v="9"/>
    <n v="0"/>
    <n v="0"/>
    <n v="9"/>
    <n v="0"/>
    <n v="0"/>
    <x v="0"/>
  </r>
  <r>
    <x v="0"/>
    <n v="828"/>
    <x v="131"/>
    <s v="CoV_bModerna_BA1"/>
    <s v="036E22A_1111108-CDC"/>
    <s v="Vial"/>
    <n v="1111108"/>
    <n v="7"/>
    <n v="2"/>
    <n v="0"/>
    <n v="9"/>
    <n v="0"/>
    <n v="0"/>
    <x v="0"/>
  </r>
  <r>
    <x v="2"/>
    <n v="829"/>
    <x v="131"/>
    <s v="CoV_Novavax"/>
    <s v="4302MF017-CDC"/>
    <s v="Vial"/>
    <n v="1111231"/>
    <n v="2"/>
    <n v="0"/>
    <n v="0"/>
    <n v="1"/>
    <n v="0"/>
    <n v="0"/>
    <x v="12"/>
  </r>
  <r>
    <x v="0"/>
    <n v="830"/>
    <x v="131"/>
    <s v="CoV_bModerna_BA1"/>
    <s v="018B22A_1111122-CDC"/>
    <s v="Vial"/>
    <n v="1111122"/>
    <n v="0"/>
    <n v="5"/>
    <n v="0"/>
    <n v="4"/>
    <n v="0"/>
    <n v="0"/>
    <x v="12"/>
  </r>
  <r>
    <x v="6"/>
    <n v="831"/>
    <x v="131"/>
    <s v="CoV_Moderna"/>
    <s v="000440A_1111122-CDC"/>
    <s v="Vial"/>
    <n v="1111122"/>
    <n v="0"/>
    <n v="2"/>
    <n v="0"/>
    <n v="0"/>
    <n v="0"/>
    <n v="0"/>
    <x v="10"/>
  </r>
  <r>
    <x v="7"/>
    <n v="832"/>
    <x v="131"/>
    <s v="CoV_BioNTech"/>
    <s v="GE0695_1111114-CDC"/>
    <s v="Vial"/>
    <n v="1111114"/>
    <n v="2"/>
    <n v="0"/>
    <n v="0"/>
    <n v="2"/>
    <n v="0"/>
    <n v="0"/>
    <x v="0"/>
  </r>
  <r>
    <x v="1"/>
    <n v="833"/>
    <x v="132"/>
    <s v="CoV_BioNTech"/>
    <s v="FW5101_1111220-CDC"/>
    <s v="Vial"/>
    <n v="1111220"/>
    <n v="4"/>
    <n v="0"/>
    <n v="0"/>
    <n v="2"/>
    <n v="0"/>
    <n v="0"/>
    <x v="10"/>
  </r>
  <r>
    <x v="6"/>
    <n v="834"/>
    <x v="132"/>
    <s v="CoV_Moderna"/>
    <s v="000440A_1111108-CDC"/>
    <s v="Vial"/>
    <n v="1111108"/>
    <n v="1"/>
    <n v="0"/>
    <n v="0"/>
    <n v="0"/>
    <n v="0"/>
    <n v="0"/>
    <x v="12"/>
  </r>
  <r>
    <x v="7"/>
    <n v="835"/>
    <x v="132"/>
    <s v="CoV_BioNTech"/>
    <s v="GE0695_1111114-CDC"/>
    <s v="Vial"/>
    <n v="1111114"/>
    <n v="2"/>
    <n v="0"/>
    <n v="0"/>
    <n v="2"/>
    <n v="0"/>
    <n v="0"/>
    <x v="0"/>
  </r>
  <r>
    <x v="2"/>
    <n v="836"/>
    <x v="132"/>
    <s v="CoV_Novavax"/>
    <s v="4302MF017-CDC"/>
    <s v="Vial"/>
    <n v="1111231"/>
    <n v="3"/>
    <n v="0"/>
    <n v="0"/>
    <n v="2"/>
    <n v="0"/>
    <n v="0"/>
    <x v="12"/>
  </r>
  <r>
    <x v="0"/>
    <n v="837"/>
    <x v="132"/>
    <s v="CoV_bModerna_BA1"/>
    <s v="036E22A_1111108-CDC"/>
    <s v="Vial"/>
    <n v="1111108"/>
    <n v="15"/>
    <n v="0"/>
    <n v="2"/>
    <n v="13"/>
    <n v="0"/>
    <n v="0"/>
    <x v="0"/>
  </r>
  <r>
    <x v="0"/>
    <n v="838"/>
    <x v="132"/>
    <s v="CoV_bModerna_BA1"/>
    <s v="018B22A_1111122-CDC"/>
    <s v="Vial"/>
    <n v="1111122"/>
    <n v="0"/>
    <n v="5"/>
    <n v="2"/>
    <n v="1"/>
    <n v="0"/>
    <n v="0"/>
    <x v="10"/>
  </r>
  <r>
    <x v="6"/>
    <n v="839"/>
    <x v="132"/>
    <s v="CoV_Moderna"/>
    <s v="000440A_1111122-CDC"/>
    <s v="Vial"/>
    <n v="1111122"/>
    <n v="0"/>
    <n v="2"/>
    <n v="0"/>
    <n v="0"/>
    <n v="0"/>
    <n v="0"/>
    <x v="10"/>
  </r>
  <r>
    <x v="1"/>
    <n v="840"/>
    <x v="133"/>
    <s v="CoV_BioNTech"/>
    <s v="FW5101_1111114-CDC"/>
    <s v="Vial"/>
    <n v="1111114"/>
    <n v="1"/>
    <n v="0"/>
    <n v="0"/>
    <n v="1"/>
    <n v="0"/>
    <n v="0"/>
    <x v="0"/>
  </r>
  <r>
    <x v="0"/>
    <n v="841"/>
    <x v="134"/>
    <s v="CoV_bModerna_BA1"/>
    <s v="018B22A_1111122-CDC"/>
    <s v="Vial"/>
    <n v="1111122"/>
    <n v="20"/>
    <n v="0"/>
    <n v="0"/>
    <n v="4"/>
    <n v="0"/>
    <n v="0"/>
    <x v="23"/>
  </r>
  <r>
    <x v="0"/>
    <n v="842"/>
    <x v="134"/>
    <s v="CoV_bModerna_BA1"/>
    <s v="036E22A_1111108-CDC"/>
    <s v="Vial"/>
    <n v="1111108"/>
    <n v="1"/>
    <n v="0"/>
    <n v="0"/>
    <n v="1"/>
    <n v="0"/>
    <n v="0"/>
    <x v="0"/>
  </r>
  <r>
    <x v="5"/>
    <n v="843"/>
    <x v="134"/>
    <s v="CoV_BioNTech"/>
    <s v="2C097A_1111116-CDC"/>
    <s v="Vial"/>
    <n v="1111116"/>
    <n v="6"/>
    <n v="0"/>
    <n v="0"/>
    <n v="5"/>
    <n v="0"/>
    <n v="0"/>
    <x v="12"/>
  </r>
  <r>
    <x v="2"/>
    <n v="844"/>
    <x v="134"/>
    <s v="CoV_Novavax"/>
    <s v="4302MF017-CDC"/>
    <s v="Vial"/>
    <n v="1111231"/>
    <n v="8"/>
    <n v="0"/>
    <n v="0"/>
    <n v="0"/>
    <n v="0"/>
    <n v="0"/>
    <x v="5"/>
  </r>
  <r>
    <x v="0"/>
    <n v="845"/>
    <x v="135"/>
    <s v="CoV_bModerna_BA1"/>
    <s v="036E22A_1111108-CDC"/>
    <s v="Vial"/>
    <n v="1111108"/>
    <n v="216"/>
    <n v="0"/>
    <n v="137"/>
    <n v="79"/>
    <n v="0"/>
    <n v="0"/>
    <x v="0"/>
  </r>
  <r>
    <x v="0"/>
    <n v="846"/>
    <x v="135"/>
    <s v="CoV_bModerna_BA1"/>
    <s v="018B22A_1111205-CDC"/>
    <s v="Vial"/>
    <n v="1111205"/>
    <n v="0"/>
    <n v="150"/>
    <n v="0"/>
    <n v="0"/>
    <n v="0"/>
    <n v="0"/>
    <x v="57"/>
  </r>
  <r>
    <x v="2"/>
    <n v="847"/>
    <x v="136"/>
    <s v="CoV_Novavax"/>
    <s v="4302MF017-CDC"/>
    <s v="Vial"/>
    <n v="1111231"/>
    <n v="9"/>
    <n v="0"/>
    <n v="0"/>
    <n v="1"/>
    <n v="0"/>
    <n v="0"/>
    <x v="5"/>
  </r>
  <r>
    <x v="5"/>
    <n v="848"/>
    <x v="136"/>
    <s v="CoV_BioNTech"/>
    <s v="2C097A_1111116-CDC"/>
    <s v="Vial"/>
    <n v="1111116"/>
    <n v="4"/>
    <n v="0"/>
    <n v="0"/>
    <n v="4"/>
    <n v="0"/>
    <n v="0"/>
    <x v="0"/>
  </r>
  <r>
    <x v="0"/>
    <n v="849"/>
    <x v="136"/>
    <s v="CoV_bModerna_BA1"/>
    <s v="018B22A_1111122-CDC"/>
    <s v="Vial"/>
    <n v="1111122"/>
    <n v="29"/>
    <n v="30"/>
    <n v="0"/>
    <n v="35"/>
    <n v="0"/>
    <n v="0"/>
    <x v="24"/>
  </r>
  <r>
    <x v="3"/>
    <n v="850"/>
    <x v="137"/>
    <s v="CoV_Moderna"/>
    <s v="2100706_1111205-CDC"/>
    <s v="Vial"/>
    <n v="1111205"/>
    <n v="0"/>
    <n v="5"/>
    <n v="0"/>
    <n v="2"/>
    <n v="0"/>
    <n v="0"/>
    <x v="21"/>
  </r>
  <r>
    <x v="0"/>
    <n v="851"/>
    <x v="137"/>
    <s v="CoV_bModerna_BA1"/>
    <s v="018B22A_1111122-CDC"/>
    <s v="Vial"/>
    <n v="1111122"/>
    <n v="3"/>
    <n v="50"/>
    <n v="0"/>
    <n v="33"/>
    <n v="0"/>
    <n v="0"/>
    <x v="4"/>
  </r>
  <r>
    <x v="5"/>
    <n v="852"/>
    <x v="137"/>
    <s v="CoV_BioNTech"/>
    <s v="2C097A_1111208-CDC"/>
    <s v="Vial"/>
    <n v="1111208"/>
    <n v="0"/>
    <n v="7"/>
    <n v="0"/>
    <n v="3"/>
    <n v="0"/>
    <n v="0"/>
    <x v="2"/>
  </r>
  <r>
    <x v="3"/>
    <n v="853"/>
    <x v="137"/>
    <s v="CoV_Moderna"/>
    <s v="2100706_1111122-CDC"/>
    <s v="Vial"/>
    <n v="1111122"/>
    <n v="1"/>
    <n v="0"/>
    <n v="0"/>
    <n v="1"/>
    <n v="0"/>
    <n v="0"/>
    <x v="0"/>
  </r>
  <r>
    <x v="6"/>
    <n v="854"/>
    <x v="137"/>
    <s v="CoV_Moderna"/>
    <s v="000440A_1111122-CDC"/>
    <s v="Vial"/>
    <n v="1111122"/>
    <n v="4"/>
    <n v="0"/>
    <n v="0"/>
    <n v="3"/>
    <n v="0"/>
    <n v="0"/>
    <x v="12"/>
  </r>
  <r>
    <x v="2"/>
    <n v="855"/>
    <x v="137"/>
    <s v="CoV_Novavax"/>
    <s v="4302MF017-CDC"/>
    <s v="Vial"/>
    <n v="1111231"/>
    <n v="3"/>
    <n v="0"/>
    <n v="0"/>
    <n v="2"/>
    <n v="0"/>
    <n v="0"/>
    <x v="12"/>
  </r>
  <r>
    <x v="0"/>
    <n v="856"/>
    <x v="138"/>
    <s v="CoV_bModerna_BA1"/>
    <s v="018B22A_1111205-CDC"/>
    <s v="Vial"/>
    <n v="1111205"/>
    <n v="0"/>
    <n v="20"/>
    <n v="0"/>
    <n v="6"/>
    <n v="0"/>
    <n v="0"/>
    <x v="22"/>
  </r>
  <r>
    <x v="0"/>
    <n v="857"/>
    <x v="138"/>
    <s v="CoV_bModerna_BA1"/>
    <s v="018B22A_1111122-CDC"/>
    <s v="Vial"/>
    <n v="1111122"/>
    <n v="15"/>
    <n v="10"/>
    <n v="0"/>
    <n v="25"/>
    <n v="0"/>
    <n v="0"/>
    <x v="0"/>
  </r>
  <r>
    <x v="7"/>
    <n v="858"/>
    <x v="139"/>
    <s v="CoV_BioNTech"/>
    <s v="GE0695_1120110-CDC"/>
    <s v="Vial"/>
    <n v="1120110"/>
    <n v="0"/>
    <n v="7"/>
    <n v="0"/>
    <n v="0"/>
    <n v="0"/>
    <n v="0"/>
    <x v="14"/>
  </r>
  <r>
    <x v="1"/>
    <n v="859"/>
    <x v="139"/>
    <s v="CoV_BioNTech"/>
    <s v="FW5101_1111128-CDC"/>
    <s v="Vial"/>
    <n v="1111128"/>
    <n v="1"/>
    <n v="0"/>
    <n v="0"/>
    <n v="1"/>
    <n v="0"/>
    <n v="0"/>
    <x v="0"/>
  </r>
  <r>
    <x v="7"/>
    <n v="860"/>
    <x v="139"/>
    <s v="CoV_BioNTech"/>
    <s v="GE0695_1111114-CDC"/>
    <s v="Vial"/>
    <n v="1111114"/>
    <n v="1"/>
    <n v="0"/>
    <n v="0"/>
    <n v="1"/>
    <n v="0"/>
    <n v="0"/>
    <x v="0"/>
  </r>
  <r>
    <x v="5"/>
    <n v="861"/>
    <x v="139"/>
    <s v="CoV_BioNTech"/>
    <s v="2C097A_1111208-CDC"/>
    <s v="Vial"/>
    <n v="1111208"/>
    <n v="0"/>
    <n v="3"/>
    <n v="0"/>
    <n v="1"/>
    <n v="0"/>
    <n v="0"/>
    <x v="10"/>
  </r>
  <r>
    <x v="0"/>
    <n v="862"/>
    <x v="139"/>
    <s v="CoV_bModerna_BA1"/>
    <s v="018B22A_1111122-CDC"/>
    <s v="Vial"/>
    <n v="1111122"/>
    <n v="10"/>
    <n v="10"/>
    <n v="0"/>
    <n v="17"/>
    <n v="0"/>
    <n v="0"/>
    <x v="21"/>
  </r>
  <r>
    <x v="7"/>
    <n v="863"/>
    <x v="139"/>
    <s v="CoV_BioNTech"/>
    <s v="GE0695_1111128-CDC"/>
    <s v="Vial"/>
    <n v="1111128"/>
    <n v="5"/>
    <n v="0"/>
    <n v="0"/>
    <n v="4"/>
    <n v="0"/>
    <n v="0"/>
    <x v="12"/>
  </r>
  <r>
    <x v="1"/>
    <n v="864"/>
    <x v="139"/>
    <s v="CoV_BioNTech"/>
    <s v="FW5101_1111220-CDC"/>
    <s v="Vial"/>
    <n v="1111220"/>
    <n v="5"/>
    <n v="0"/>
    <n v="0"/>
    <n v="3"/>
    <n v="0"/>
    <n v="0"/>
    <x v="10"/>
  </r>
  <r>
    <x v="3"/>
    <n v="865"/>
    <x v="139"/>
    <s v="CoV_Moderna"/>
    <s v="2100706_1111122-CDC"/>
    <s v="Vial"/>
    <n v="1111122"/>
    <n v="1"/>
    <n v="0"/>
    <n v="0"/>
    <n v="1"/>
    <n v="0"/>
    <n v="0"/>
    <x v="0"/>
  </r>
  <r>
    <x v="6"/>
    <n v="866"/>
    <x v="139"/>
    <s v="CoV_Moderna"/>
    <s v="000440A_1111122-CDC"/>
    <s v="Vial"/>
    <n v="1111122"/>
    <n v="0"/>
    <n v="1"/>
    <n v="0"/>
    <n v="0"/>
    <n v="0"/>
    <n v="0"/>
    <x v="12"/>
  </r>
  <r>
    <x v="2"/>
    <n v="867"/>
    <x v="140"/>
    <s v="CoV_Novavax"/>
    <s v="4302MF017-CDC"/>
    <s v="Vial"/>
    <n v="1111231"/>
    <n v="1"/>
    <n v="0"/>
    <n v="0"/>
    <n v="1"/>
    <n v="0"/>
    <n v="0"/>
    <x v="0"/>
  </r>
  <r>
    <x v="5"/>
    <n v="868"/>
    <x v="140"/>
    <s v="CoV_BioNTech"/>
    <s v="2C097A_1111116-CDC"/>
    <s v="Vial"/>
    <n v="1111116"/>
    <n v="5"/>
    <n v="0"/>
    <n v="0"/>
    <n v="4"/>
    <n v="0"/>
    <n v="0"/>
    <x v="12"/>
  </r>
  <r>
    <x v="0"/>
    <n v="869"/>
    <x v="140"/>
    <s v="CoV_bModerna_BA1"/>
    <s v="018B22A_1111205-CDC"/>
    <s v="Vial"/>
    <n v="1111205"/>
    <n v="0"/>
    <n v="10"/>
    <n v="0"/>
    <n v="0"/>
    <n v="0"/>
    <n v="0"/>
    <x v="13"/>
  </r>
  <r>
    <x v="6"/>
    <n v="870"/>
    <x v="140"/>
    <s v="CoV_Moderna"/>
    <s v="000440A_1111122-CDC"/>
    <s v="Vial"/>
    <n v="1111122"/>
    <n v="0"/>
    <n v="2"/>
    <n v="0"/>
    <n v="0"/>
    <n v="0"/>
    <n v="0"/>
    <x v="10"/>
  </r>
  <r>
    <x v="0"/>
    <n v="871"/>
    <x v="140"/>
    <s v="CoV_bModerna_BA1"/>
    <s v="036E22A_1111108-CDC"/>
    <s v="Vial"/>
    <n v="1111108"/>
    <n v="20"/>
    <n v="0"/>
    <n v="0"/>
    <n v="20"/>
    <n v="0"/>
    <n v="0"/>
    <x v="0"/>
  </r>
  <r>
    <x v="5"/>
    <n v="872"/>
    <x v="140"/>
    <s v="CoV_BioNTech"/>
    <s v="2C097A_1111208-CDC"/>
    <s v="Vial"/>
    <n v="1111208"/>
    <n v="0"/>
    <n v="7"/>
    <n v="0"/>
    <n v="0"/>
    <n v="0"/>
    <n v="0"/>
    <x v="14"/>
  </r>
  <r>
    <x v="0"/>
    <n v="873"/>
    <x v="140"/>
    <s v="CoV_bModerna_BA1"/>
    <s v="018B22A_1111122-CDC"/>
    <s v="Vial"/>
    <n v="1111122"/>
    <n v="0"/>
    <n v="10"/>
    <n v="0"/>
    <n v="9"/>
    <n v="0"/>
    <n v="0"/>
    <x v="12"/>
  </r>
  <r>
    <x v="1"/>
    <n v="874"/>
    <x v="140"/>
    <s v="CoV_BioNTech"/>
    <s v="FW5101_1111220-CDC"/>
    <s v="Vial"/>
    <n v="1111220"/>
    <n v="3"/>
    <n v="0"/>
    <n v="0"/>
    <n v="1"/>
    <n v="0"/>
    <n v="0"/>
    <x v="10"/>
  </r>
  <r>
    <x v="0"/>
    <n v="875"/>
    <x v="141"/>
    <s v="CoV_bModerna_BA1"/>
    <s v="036E22A_1111108-CDC"/>
    <s v="Vial"/>
    <n v="1111108"/>
    <n v="6"/>
    <n v="0"/>
    <n v="0"/>
    <n v="6"/>
    <n v="0"/>
    <n v="0"/>
    <x v="0"/>
  </r>
  <r>
    <x v="0"/>
    <n v="876"/>
    <x v="141"/>
    <s v="CoV_bModerna_BA1"/>
    <s v="018B22A_1111122-CDC"/>
    <s v="Vial"/>
    <n v="1111122"/>
    <n v="30"/>
    <n v="0"/>
    <n v="0"/>
    <n v="30"/>
    <n v="0"/>
    <n v="0"/>
    <x v="0"/>
  </r>
  <r>
    <x v="2"/>
    <n v="877"/>
    <x v="141"/>
    <s v="CoV_Novavax"/>
    <s v="4302MF017-CDC"/>
    <s v="Vial"/>
    <n v="1111231"/>
    <n v="4"/>
    <n v="0"/>
    <n v="0"/>
    <n v="3"/>
    <n v="0"/>
    <n v="0"/>
    <x v="12"/>
  </r>
  <r>
    <x v="1"/>
    <n v="878"/>
    <x v="141"/>
    <s v="CoV_BioNTech"/>
    <s v="FW5101_1111220-CDC"/>
    <s v="Vial"/>
    <n v="1111220"/>
    <n v="0"/>
    <n v="3"/>
    <n v="0"/>
    <n v="2"/>
    <n v="0"/>
    <n v="0"/>
    <x v="12"/>
  </r>
  <r>
    <x v="6"/>
    <n v="879"/>
    <x v="141"/>
    <s v="CoV_Moderna"/>
    <s v="000440A_1111122-CDC"/>
    <s v="Vial"/>
    <n v="1111122"/>
    <n v="10"/>
    <n v="5"/>
    <n v="0"/>
    <n v="6"/>
    <n v="0"/>
    <n v="0"/>
    <x v="1"/>
  </r>
  <r>
    <x v="0"/>
    <n v="880"/>
    <x v="141"/>
    <s v="CoV_bModerna_BA1"/>
    <s v="018B22A_1111205-CDC"/>
    <s v="Vial"/>
    <n v="1111205"/>
    <n v="0"/>
    <n v="40"/>
    <n v="0"/>
    <n v="0"/>
    <n v="0"/>
    <n v="0"/>
    <x v="54"/>
  </r>
  <r>
    <x v="7"/>
    <n v="881"/>
    <x v="141"/>
    <s v="CoV_BioNTech"/>
    <s v="GE0695_1120110-CDC"/>
    <s v="Vial"/>
    <n v="1120110"/>
    <n v="0"/>
    <n v="3"/>
    <n v="0"/>
    <n v="0"/>
    <n v="0"/>
    <n v="0"/>
    <x v="21"/>
  </r>
  <r>
    <x v="7"/>
    <n v="882"/>
    <x v="141"/>
    <s v="CoV_BioNTech"/>
    <s v="GE0695_1111128-CDC"/>
    <s v="Vial"/>
    <n v="1111128"/>
    <n v="3"/>
    <n v="0"/>
    <n v="0"/>
    <n v="3"/>
    <n v="0"/>
    <n v="0"/>
    <x v="0"/>
  </r>
  <r>
    <x v="6"/>
    <n v="883"/>
    <x v="141"/>
    <s v="CoV_Moderna"/>
    <s v="000440A_1111108-CDC"/>
    <s v="Vial"/>
    <n v="1111108"/>
    <n v="3"/>
    <n v="0"/>
    <n v="0"/>
    <n v="3"/>
    <n v="0"/>
    <n v="0"/>
    <x v="0"/>
  </r>
  <r>
    <x v="1"/>
    <n v="884"/>
    <x v="141"/>
    <s v="CoV_BioNTech"/>
    <s v="FW5101_1111107-CDC"/>
    <s v="Vial"/>
    <n v="1111107"/>
    <n v="10"/>
    <n v="0"/>
    <n v="0"/>
    <n v="10"/>
    <n v="0"/>
    <n v="0"/>
    <x v="0"/>
  </r>
  <r>
    <x v="7"/>
    <n v="885"/>
    <x v="141"/>
    <s v="CoV_BioNTech"/>
    <s v="GE0695_1111220-CDC"/>
    <s v="Vial"/>
    <n v="1111220"/>
    <n v="3"/>
    <n v="0"/>
    <n v="0"/>
    <n v="2"/>
    <n v="0"/>
    <n v="0"/>
    <x v="12"/>
  </r>
  <r>
    <x v="0"/>
    <n v="886"/>
    <x v="142"/>
    <s v="CoV_bModerna_BA1"/>
    <s v="036E22A_1111108-CDC"/>
    <s v="Vial"/>
    <n v="1111108"/>
    <n v="33"/>
    <n v="10"/>
    <n v="23"/>
    <n v="20"/>
    <n v="0"/>
    <n v="0"/>
    <x v="0"/>
  </r>
  <r>
    <x v="2"/>
    <n v="887"/>
    <x v="142"/>
    <s v="CoV_Novavax"/>
    <s v="4302MF017-CDC"/>
    <s v="Vial"/>
    <n v="1111231"/>
    <n v="26"/>
    <n v="0"/>
    <n v="0"/>
    <n v="6"/>
    <n v="0"/>
    <n v="0"/>
    <x v="4"/>
  </r>
  <r>
    <x v="0"/>
    <n v="888"/>
    <x v="143"/>
    <s v="CoV_bModerna_BA1"/>
    <s v="036E22A_1111108-CDC"/>
    <s v="Vial"/>
    <n v="1111108"/>
    <n v="8"/>
    <n v="0"/>
    <n v="1"/>
    <n v="7"/>
    <n v="0"/>
    <n v="0"/>
    <x v="0"/>
  </r>
  <r>
    <x v="0"/>
    <n v="889"/>
    <x v="143"/>
    <s v="CoV_bModerna_BA1"/>
    <s v="018B22A_1111205-CDC"/>
    <s v="Vial"/>
    <n v="1111205"/>
    <n v="0"/>
    <n v="5"/>
    <n v="0"/>
    <n v="0"/>
    <n v="0"/>
    <n v="0"/>
    <x v="3"/>
  </r>
  <r>
    <x v="0"/>
    <n v="890"/>
    <x v="143"/>
    <s v="CoV_bModerna_BA1"/>
    <s v="018B22A_1111122-CDC"/>
    <s v="Vial"/>
    <n v="1111122"/>
    <n v="0"/>
    <n v="16"/>
    <n v="10"/>
    <n v="3"/>
    <n v="0"/>
    <n v="0"/>
    <x v="21"/>
  </r>
  <r>
    <x v="0"/>
    <n v="891"/>
    <x v="144"/>
    <s v="CoV_bModerna_BA1"/>
    <s v="036E22A_1111108-CDC"/>
    <s v="Vial"/>
    <n v="1111108"/>
    <n v="1"/>
    <n v="0"/>
    <n v="0"/>
    <n v="1"/>
    <n v="0"/>
    <n v="0"/>
    <x v="0"/>
  </r>
  <r>
    <x v="6"/>
    <n v="892"/>
    <x v="144"/>
    <s v="CoV_Moderna"/>
    <s v="000440A_1111108-CDC"/>
    <s v="Vial"/>
    <n v="1111108"/>
    <n v="2"/>
    <n v="0"/>
    <n v="0"/>
    <n v="2"/>
    <n v="0"/>
    <n v="0"/>
    <x v="0"/>
  </r>
  <r>
    <x v="0"/>
    <n v="893"/>
    <x v="144"/>
    <s v="CoV_bModerna_BA1"/>
    <s v="018B22A_1111122-CDC"/>
    <s v="Vial"/>
    <n v="1111122"/>
    <n v="5"/>
    <n v="0"/>
    <n v="0"/>
    <n v="4"/>
    <n v="0"/>
    <n v="0"/>
    <x v="12"/>
  </r>
  <r>
    <x v="1"/>
    <n v="894"/>
    <x v="144"/>
    <s v="CoV_BioNTech"/>
    <s v="FW5101_1111128-CDC"/>
    <s v="Vial"/>
    <n v="1111128"/>
    <n v="4"/>
    <n v="0"/>
    <n v="0"/>
    <n v="3"/>
    <n v="0"/>
    <n v="0"/>
    <x v="12"/>
  </r>
  <r>
    <x v="7"/>
    <n v="895"/>
    <x v="144"/>
    <s v="CoV_BioNTech"/>
    <s v="GE0695_1111114-CDC"/>
    <s v="Vial"/>
    <n v="1111114"/>
    <n v="1"/>
    <n v="0"/>
    <n v="0"/>
    <n v="1"/>
    <n v="0"/>
    <n v="0"/>
    <x v="0"/>
  </r>
  <r>
    <x v="3"/>
    <n v="896"/>
    <x v="144"/>
    <s v="CoV_Moderna"/>
    <s v="2100706_1111122-CDC"/>
    <s v="Vial"/>
    <n v="1111122"/>
    <n v="2"/>
    <n v="0"/>
    <n v="0"/>
    <n v="2"/>
    <n v="0"/>
    <n v="0"/>
    <x v="0"/>
  </r>
  <r>
    <x v="5"/>
    <n v="897"/>
    <x v="145"/>
    <s v="CoV_BioNTech"/>
    <s v="2C097A_1111116-CDC"/>
    <s v="Vial"/>
    <n v="1111116"/>
    <n v="8"/>
    <n v="0"/>
    <n v="0"/>
    <n v="6"/>
    <n v="0"/>
    <n v="0"/>
    <x v="10"/>
  </r>
  <r>
    <x v="1"/>
    <n v="898"/>
    <x v="145"/>
    <s v="CoV_BioNTech"/>
    <s v="FW5101_1111114-CDC"/>
    <s v="Vial"/>
    <n v="1111114"/>
    <n v="1"/>
    <n v="0"/>
    <n v="0"/>
    <n v="0"/>
    <n v="0"/>
    <n v="0"/>
    <x v="12"/>
  </r>
  <r>
    <x v="2"/>
    <n v="899"/>
    <x v="145"/>
    <s v="CoV_Novavax"/>
    <s v="4302MF017-CDC"/>
    <s v="Vial"/>
    <n v="1111231"/>
    <n v="1"/>
    <n v="2"/>
    <n v="0"/>
    <n v="1"/>
    <n v="0"/>
    <n v="0"/>
    <x v="10"/>
  </r>
  <r>
    <x v="0"/>
    <n v="900"/>
    <x v="145"/>
    <s v="CoV_bModerna_BA1"/>
    <s v="018B22A_1111122-CDC"/>
    <s v="Vial"/>
    <n v="1111122"/>
    <n v="10"/>
    <n v="0"/>
    <n v="0"/>
    <n v="10"/>
    <n v="0"/>
    <n v="0"/>
    <x v="0"/>
  </r>
  <r>
    <x v="3"/>
    <n v="901"/>
    <x v="145"/>
    <s v="CoV_Moderna"/>
    <s v="2100706_1111122-CDC"/>
    <s v="Vial"/>
    <n v="1111122"/>
    <n v="1"/>
    <n v="0"/>
    <n v="0"/>
    <n v="1"/>
    <n v="0"/>
    <n v="0"/>
    <x v="0"/>
  </r>
  <r>
    <x v="0"/>
    <n v="902"/>
    <x v="145"/>
    <s v="CoV_bModerna_BA1"/>
    <s v="018B22A_1111205-CDC"/>
    <s v="Vial"/>
    <n v="1111205"/>
    <n v="0"/>
    <n v="4"/>
    <n v="0"/>
    <n v="0"/>
    <n v="0"/>
    <n v="0"/>
    <x v="2"/>
  </r>
  <r>
    <x v="0"/>
    <n v="903"/>
    <x v="146"/>
    <s v="CoV_bModerna_BA1"/>
    <s v="018B22A_1111205-CDC"/>
    <s v="Vial"/>
    <n v="1111205"/>
    <n v="0"/>
    <n v="20"/>
    <n v="0"/>
    <n v="4"/>
    <n v="0"/>
    <n v="0"/>
    <x v="23"/>
  </r>
  <r>
    <x v="0"/>
    <n v="904"/>
    <x v="146"/>
    <s v="CoV_bModerna_BA1"/>
    <s v="018B22A_1111122-CDC"/>
    <s v="Vial"/>
    <n v="1111122"/>
    <n v="22"/>
    <n v="0"/>
    <n v="0"/>
    <n v="22"/>
    <n v="0"/>
    <n v="0"/>
    <x v="0"/>
  </r>
  <r>
    <x v="1"/>
    <n v="905"/>
    <x v="146"/>
    <s v="CoV_BioNTech"/>
    <s v="FW5101_1111114-CDC"/>
    <s v="Vial"/>
    <n v="1111114"/>
    <n v="3"/>
    <n v="0"/>
    <n v="1"/>
    <n v="2"/>
    <n v="0"/>
    <n v="0"/>
    <x v="0"/>
  </r>
  <r>
    <x v="7"/>
    <n v="906"/>
    <x v="146"/>
    <s v="CoV_BioNTech"/>
    <s v="GE0695_1111101-CDC"/>
    <s v="Vial"/>
    <n v="1111101"/>
    <n v="1"/>
    <n v="0"/>
    <n v="1"/>
    <n v="0"/>
    <n v="0"/>
    <n v="0"/>
    <x v="0"/>
  </r>
  <r>
    <x v="0"/>
    <n v="907"/>
    <x v="147"/>
    <s v="CoV_bModerna_BA1"/>
    <s v="018B22A_1111122-CDC"/>
    <s v="Vial"/>
    <n v="1111122"/>
    <n v="4"/>
    <n v="0"/>
    <n v="0"/>
    <n v="4"/>
    <n v="0"/>
    <n v="0"/>
    <x v="0"/>
  </r>
  <r>
    <x v="0"/>
    <n v="908"/>
    <x v="147"/>
    <s v="CoV_bModerna_BA1"/>
    <s v="018B22A_1111205-CDC"/>
    <s v="Vial"/>
    <n v="1111205"/>
    <n v="0"/>
    <n v="10"/>
    <n v="0"/>
    <n v="1"/>
    <n v="0"/>
    <n v="0"/>
    <x v="1"/>
  </r>
  <r>
    <x v="1"/>
    <n v="909"/>
    <x v="148"/>
    <s v="CoV_BioNTech"/>
    <s v="FW5101_1111114-CDC"/>
    <s v="Vial"/>
    <n v="1111114"/>
    <n v="3"/>
    <n v="0"/>
    <n v="3"/>
    <n v="0"/>
    <n v="0"/>
    <n v="0"/>
    <x v="0"/>
  </r>
  <r>
    <x v="7"/>
    <n v="910"/>
    <x v="148"/>
    <s v="CoV_BioNTech"/>
    <s v="GE0695_1111128-CDC"/>
    <s v="Vial"/>
    <n v="1111128"/>
    <n v="10"/>
    <n v="0"/>
    <n v="0"/>
    <n v="3"/>
    <n v="0"/>
    <n v="0"/>
    <x v="14"/>
  </r>
  <r>
    <x v="0"/>
    <n v="911"/>
    <x v="149"/>
    <s v="CoV_bModerna_BA1"/>
    <s v="018B22A_1111122-CDC"/>
    <s v="Vial"/>
    <n v="1111122"/>
    <n v="32"/>
    <n v="20"/>
    <n v="14"/>
    <n v="38"/>
    <n v="0"/>
    <n v="0"/>
    <x v="0"/>
  </r>
  <r>
    <x v="0"/>
    <n v="912"/>
    <x v="149"/>
    <s v="CoV_bModerna_BA1"/>
    <s v="018B22A_1111205-CDC"/>
    <s v="Vial"/>
    <n v="1111205"/>
    <n v="0"/>
    <n v="20"/>
    <n v="0"/>
    <n v="10"/>
    <n v="0"/>
    <n v="0"/>
    <x v="13"/>
  </r>
  <r>
    <x v="5"/>
    <n v="913"/>
    <x v="149"/>
    <s v="CoV_BioNTech"/>
    <s v="2C097A_1111208-CDC"/>
    <s v="Vial"/>
    <n v="1111208"/>
    <n v="0"/>
    <n v="5"/>
    <n v="0"/>
    <n v="1"/>
    <n v="0"/>
    <n v="0"/>
    <x v="2"/>
  </r>
  <r>
    <x v="2"/>
    <n v="914"/>
    <x v="149"/>
    <s v="CoV_Novavax"/>
    <s v="4302MF017-CDC"/>
    <s v="Vial"/>
    <n v="1111231"/>
    <n v="8"/>
    <n v="0"/>
    <n v="0"/>
    <n v="8"/>
    <n v="0"/>
    <n v="0"/>
    <x v="0"/>
  </r>
  <r>
    <x v="5"/>
    <n v="915"/>
    <x v="149"/>
    <s v="CoV_BioNTech"/>
    <s v="2C097A_1111116-CDC"/>
    <s v="Vial"/>
    <n v="1111116"/>
    <n v="4"/>
    <n v="6"/>
    <n v="0"/>
    <n v="10"/>
    <n v="0"/>
    <n v="0"/>
    <x v="0"/>
  </r>
  <r>
    <x v="2"/>
    <n v="916"/>
    <x v="150"/>
    <s v="CoV_Novavax"/>
    <s v="4302MF017-CDC"/>
    <s v="Vial"/>
    <n v="1111231"/>
    <n v="19"/>
    <n v="1"/>
    <n v="18"/>
    <n v="2"/>
    <n v="0"/>
    <n v="0"/>
    <x v="0"/>
  </r>
  <r>
    <x v="0"/>
    <n v="917"/>
    <x v="150"/>
    <s v="CoV_bModerna_BA1"/>
    <s v="036E22A_1111108-CDC"/>
    <s v="Vial"/>
    <n v="1111108"/>
    <n v="17"/>
    <n v="0"/>
    <n v="0"/>
    <n v="17"/>
    <n v="0"/>
    <n v="0"/>
    <x v="0"/>
  </r>
  <r>
    <x v="7"/>
    <n v="918"/>
    <x v="150"/>
    <s v="CoV_BioNTech"/>
    <s v="GE0695_1111114-CDC"/>
    <s v="Vial"/>
    <n v="1111114"/>
    <n v="20"/>
    <n v="0"/>
    <n v="12"/>
    <n v="8"/>
    <n v="0"/>
    <n v="0"/>
    <x v="0"/>
  </r>
  <r>
    <x v="3"/>
    <n v="919"/>
    <x v="150"/>
    <s v="CoV_Moderna"/>
    <s v="2100706_1111108-CDC"/>
    <s v="Vial"/>
    <n v="1111108"/>
    <n v="5"/>
    <n v="0"/>
    <n v="0"/>
    <n v="5"/>
    <n v="0"/>
    <n v="0"/>
    <x v="0"/>
  </r>
  <r>
    <x v="5"/>
    <n v="920"/>
    <x v="150"/>
    <s v="CoV_BioNTech"/>
    <s v="2C097A_1111116-CDC"/>
    <s v="Vial"/>
    <n v="1111116"/>
    <n v="1"/>
    <n v="0"/>
    <n v="0"/>
    <n v="1"/>
    <n v="0"/>
    <n v="0"/>
    <x v="0"/>
  </r>
  <r>
    <x v="1"/>
    <n v="921"/>
    <x v="150"/>
    <s v="CoV_BioNTech"/>
    <s v="FW5101_1111114-CDC"/>
    <s v="Vial"/>
    <n v="1111114"/>
    <n v="1"/>
    <n v="0"/>
    <n v="0"/>
    <n v="1"/>
    <n v="0"/>
    <n v="0"/>
    <x v="0"/>
  </r>
  <r>
    <x v="6"/>
    <n v="922"/>
    <x v="150"/>
    <s v="CoV_Moderna"/>
    <s v="000440A_1111122-CDC"/>
    <s v="Vial"/>
    <n v="1111122"/>
    <n v="0"/>
    <n v="20"/>
    <n v="15"/>
    <n v="5"/>
    <n v="0"/>
    <n v="0"/>
    <x v="0"/>
  </r>
  <r>
    <x v="6"/>
    <n v="923"/>
    <x v="150"/>
    <s v="CoV_Moderna"/>
    <s v="000440A_1111108-CDC"/>
    <s v="Vial"/>
    <n v="1111108"/>
    <n v="0"/>
    <n v="4"/>
    <n v="0"/>
    <n v="4"/>
    <n v="0"/>
    <n v="0"/>
    <x v="0"/>
  </r>
  <r>
    <x v="1"/>
    <n v="924"/>
    <x v="150"/>
    <s v="CoV_BioNTech"/>
    <s v="FW5101_1111220-CDC"/>
    <s v="Vial"/>
    <n v="1111220"/>
    <n v="10"/>
    <n v="5"/>
    <n v="10"/>
    <n v="5"/>
    <n v="0"/>
    <n v="0"/>
    <x v="0"/>
  </r>
  <r>
    <x v="0"/>
    <n v="925"/>
    <x v="150"/>
    <s v="CoV_bModerna_BA1"/>
    <s v="018B22A_1111122-CDC"/>
    <s v="Vial"/>
    <n v="1111122"/>
    <n v="0"/>
    <n v="160"/>
    <n v="89"/>
    <n v="71"/>
    <n v="0"/>
    <n v="0"/>
    <x v="0"/>
  </r>
  <r>
    <x v="3"/>
    <n v="926"/>
    <x v="151"/>
    <s v="CoV_Moderna"/>
    <s v="2100706_1111122-CDC"/>
    <s v="Vial"/>
    <n v="1111122"/>
    <n v="3"/>
    <n v="0"/>
    <n v="0"/>
    <n v="1"/>
    <n v="0"/>
    <n v="0"/>
    <x v="10"/>
  </r>
  <r>
    <x v="0"/>
    <n v="927"/>
    <x v="151"/>
    <s v="CoV_bModerna_BA1"/>
    <s v="018B22A_1111122-CDC"/>
    <s v="Vial"/>
    <n v="1111122"/>
    <n v="10"/>
    <n v="0"/>
    <n v="0"/>
    <n v="6"/>
    <n v="0"/>
    <n v="0"/>
    <x v="2"/>
  </r>
  <r>
    <x v="2"/>
    <n v="928"/>
    <x v="151"/>
    <s v="CoV_Novavax"/>
    <s v="4302MF017-CDC"/>
    <s v="Vial"/>
    <n v="1111231"/>
    <n v="1"/>
    <n v="0"/>
    <n v="0"/>
    <n v="0"/>
    <n v="0"/>
    <n v="0"/>
    <x v="12"/>
  </r>
  <r>
    <x v="0"/>
    <n v="929"/>
    <x v="151"/>
    <s v="CoV_bModerna_BA1"/>
    <s v="036E22A_1111108-CDC"/>
    <s v="Vial"/>
    <n v="1111108"/>
    <n v="5"/>
    <n v="0"/>
    <n v="0"/>
    <n v="5"/>
    <n v="0"/>
    <n v="0"/>
    <x v="0"/>
  </r>
  <r>
    <x v="2"/>
    <n v="930"/>
    <x v="152"/>
    <s v="CoV_Novavax"/>
    <s v="4302MF017-CDC"/>
    <s v="Vial"/>
    <n v="1111231"/>
    <n v="1"/>
    <n v="2"/>
    <n v="0"/>
    <n v="3"/>
    <n v="0"/>
    <n v="0"/>
    <x v="0"/>
  </r>
  <r>
    <x v="0"/>
    <n v="931"/>
    <x v="152"/>
    <s v="CoV_bModerna_BA1"/>
    <s v="018B22A_1111122-CDC"/>
    <s v="Vial"/>
    <n v="1111122"/>
    <n v="45"/>
    <n v="10"/>
    <n v="0"/>
    <n v="23"/>
    <n v="0"/>
    <n v="0"/>
    <x v="50"/>
  </r>
  <r>
    <x v="3"/>
    <n v="932"/>
    <x v="152"/>
    <s v="CoV_Moderna"/>
    <s v="2100706_1111122-CDC"/>
    <s v="Vial"/>
    <n v="1111122"/>
    <n v="0"/>
    <n v="5"/>
    <n v="0"/>
    <n v="0"/>
    <n v="0"/>
    <n v="0"/>
    <x v="3"/>
  </r>
  <r>
    <x v="5"/>
    <n v="933"/>
    <x v="152"/>
    <s v="CoV_BioNTech"/>
    <s v="2C097A_1111208-CDC"/>
    <s v="Vial"/>
    <n v="1111208"/>
    <n v="0"/>
    <n v="7"/>
    <n v="0"/>
    <n v="1"/>
    <n v="0"/>
    <n v="0"/>
    <x v="20"/>
  </r>
  <r>
    <x v="5"/>
    <n v="934"/>
    <x v="152"/>
    <s v="CoV_BioNTech"/>
    <s v="2C097A_1111116-CDC"/>
    <s v="Vial"/>
    <n v="1111116"/>
    <n v="6"/>
    <n v="0"/>
    <n v="0"/>
    <n v="6"/>
    <n v="0"/>
    <n v="0"/>
    <x v="0"/>
  </r>
  <r>
    <x v="3"/>
    <n v="935"/>
    <x v="153"/>
    <s v="CoV_Moderna"/>
    <s v="2100706_1111108-CDC"/>
    <s v="Vial"/>
    <n v="1111108"/>
    <n v="1"/>
    <n v="0"/>
    <n v="0"/>
    <n v="1"/>
    <n v="0"/>
    <n v="0"/>
    <x v="0"/>
  </r>
  <r>
    <x v="0"/>
    <n v="936"/>
    <x v="153"/>
    <s v="CoV_bModerna_BA1"/>
    <s v="018B22A_1111122-CDC"/>
    <s v="Vial"/>
    <n v="1111122"/>
    <n v="20"/>
    <n v="0"/>
    <n v="0"/>
    <n v="8"/>
    <n v="0"/>
    <n v="0"/>
    <x v="9"/>
  </r>
  <r>
    <x v="7"/>
    <n v="937"/>
    <x v="153"/>
    <s v="CoV_BioNTech"/>
    <s v="GE0695_1120110-CDC"/>
    <s v="Vial"/>
    <n v="1120110"/>
    <n v="0"/>
    <n v="10"/>
    <n v="5"/>
    <n v="0"/>
    <n v="0"/>
    <n v="0"/>
    <x v="3"/>
  </r>
  <r>
    <x v="1"/>
    <n v="938"/>
    <x v="153"/>
    <s v="CoV_BioNTech"/>
    <s v="FW5101_1111107-CDC"/>
    <s v="Vial"/>
    <n v="1111107"/>
    <n v="5"/>
    <n v="0"/>
    <n v="0"/>
    <n v="5"/>
    <n v="0"/>
    <n v="0"/>
    <x v="0"/>
  </r>
  <r>
    <x v="6"/>
    <n v="939"/>
    <x v="153"/>
    <s v="CoV_Moderna"/>
    <s v="000440A_1111122-CDC"/>
    <s v="Vial"/>
    <n v="1111122"/>
    <n v="10"/>
    <n v="5"/>
    <n v="0"/>
    <n v="4"/>
    <n v="0"/>
    <n v="0"/>
    <x v="15"/>
  </r>
  <r>
    <x v="4"/>
    <n v="940"/>
    <x v="153"/>
    <s v="CoV_Medigen"/>
    <s v="SP2119V-CDC"/>
    <s v="Vial"/>
    <n v="1111115"/>
    <n v="3"/>
    <n v="0"/>
    <n v="0"/>
    <n v="3"/>
    <n v="0"/>
    <n v="0"/>
    <x v="0"/>
  </r>
  <r>
    <x v="2"/>
    <n v="941"/>
    <x v="153"/>
    <s v="CoV_Novavax"/>
    <s v="4302MF017-CDC"/>
    <s v="Vial"/>
    <n v="1111231"/>
    <n v="19"/>
    <n v="0"/>
    <n v="0"/>
    <n v="2"/>
    <n v="0"/>
    <n v="0"/>
    <x v="25"/>
  </r>
  <r>
    <x v="3"/>
    <n v="942"/>
    <x v="153"/>
    <s v="CoV_Moderna"/>
    <s v="2100706_1111205-CDC"/>
    <s v="Vial"/>
    <n v="1111205"/>
    <n v="0"/>
    <n v="10"/>
    <n v="0"/>
    <n v="0"/>
    <n v="0"/>
    <n v="0"/>
    <x v="13"/>
  </r>
  <r>
    <x v="0"/>
    <n v="943"/>
    <x v="153"/>
    <s v="CoV_bModerna_BA1"/>
    <s v="036E22A_1111108-CDC"/>
    <s v="Vial"/>
    <n v="1111108"/>
    <n v="30"/>
    <n v="0"/>
    <n v="0"/>
    <n v="30"/>
    <n v="0"/>
    <n v="0"/>
    <x v="0"/>
  </r>
  <r>
    <x v="7"/>
    <n v="944"/>
    <x v="153"/>
    <s v="CoV_BioNTech"/>
    <s v="GE0695_1111101-CDC"/>
    <s v="Vial"/>
    <n v="1111101"/>
    <n v="5"/>
    <n v="0"/>
    <n v="0"/>
    <n v="5"/>
    <n v="0"/>
    <n v="0"/>
    <x v="0"/>
  </r>
  <r>
    <x v="3"/>
    <n v="945"/>
    <x v="153"/>
    <s v="CoV_Moderna"/>
    <s v="2100706_1111122-CDC"/>
    <s v="Vial"/>
    <n v="1111122"/>
    <n v="5"/>
    <n v="0"/>
    <n v="0"/>
    <n v="3"/>
    <n v="0"/>
    <n v="0"/>
    <x v="10"/>
  </r>
  <r>
    <x v="0"/>
    <n v="946"/>
    <x v="153"/>
    <s v="CoV_bModerna_BA1"/>
    <s v="018B22A_1111205-CDC"/>
    <s v="Vial"/>
    <n v="1111205"/>
    <n v="0"/>
    <n v="10"/>
    <n v="0"/>
    <n v="0"/>
    <n v="0"/>
    <n v="0"/>
    <x v="13"/>
  </r>
  <r>
    <x v="7"/>
    <n v="947"/>
    <x v="153"/>
    <s v="CoV_BioNTech"/>
    <s v="GE0695_1111220-CDC"/>
    <s v="Vial"/>
    <n v="1111220"/>
    <n v="0"/>
    <n v="10"/>
    <n v="0"/>
    <n v="2"/>
    <n v="0"/>
    <n v="0"/>
    <x v="5"/>
  </r>
  <r>
    <x v="5"/>
    <n v="948"/>
    <x v="153"/>
    <s v="CoV_BioNTech"/>
    <s v="2C097A_1111116-CDC"/>
    <s v="Vial"/>
    <n v="1111116"/>
    <n v="40"/>
    <n v="0"/>
    <n v="20"/>
    <n v="12"/>
    <n v="0"/>
    <n v="0"/>
    <x v="5"/>
  </r>
  <r>
    <x v="1"/>
    <n v="949"/>
    <x v="154"/>
    <s v="CoV_BioNTech"/>
    <s v="FW5101_1111220-CDC"/>
    <s v="Vial"/>
    <n v="1111220"/>
    <n v="27"/>
    <n v="0"/>
    <n v="8"/>
    <n v="17"/>
    <n v="0"/>
    <n v="0"/>
    <x v="10"/>
  </r>
  <r>
    <x v="6"/>
    <n v="950"/>
    <x v="154"/>
    <s v="CoV_Moderna"/>
    <s v="000440A_1111122-CDC"/>
    <s v="Vial"/>
    <n v="1111122"/>
    <n v="0"/>
    <n v="33"/>
    <n v="25"/>
    <n v="8"/>
    <n v="0"/>
    <n v="0"/>
    <x v="0"/>
  </r>
  <r>
    <x v="0"/>
    <n v="951"/>
    <x v="154"/>
    <s v="CoV_bModerna_BA1"/>
    <s v="036E22A_1111108-CDC"/>
    <s v="Vial"/>
    <n v="1111108"/>
    <n v="171"/>
    <n v="0"/>
    <n v="0"/>
    <n v="171"/>
    <n v="0"/>
    <n v="0"/>
    <x v="0"/>
  </r>
  <r>
    <x v="7"/>
    <n v="952"/>
    <x v="154"/>
    <s v="CoV_BioNTech"/>
    <s v="GE0695_1111114-CDC"/>
    <s v="Vial"/>
    <n v="1111114"/>
    <n v="15"/>
    <n v="0"/>
    <n v="0"/>
    <n v="15"/>
    <n v="0"/>
    <n v="0"/>
    <x v="0"/>
  </r>
  <r>
    <x v="7"/>
    <n v="953"/>
    <x v="154"/>
    <s v="CoV_BioNTech"/>
    <s v="GE0695_1120110-CDC"/>
    <s v="Vial"/>
    <n v="1120110"/>
    <n v="0"/>
    <n v="5"/>
    <n v="0"/>
    <n v="0"/>
    <n v="0"/>
    <n v="0"/>
    <x v="3"/>
  </r>
  <r>
    <x v="0"/>
    <n v="954"/>
    <x v="154"/>
    <s v="CoV_bModerna_BA1"/>
    <s v="018B22A_1111122-CDC"/>
    <s v="Vial"/>
    <n v="1111122"/>
    <n v="180"/>
    <n v="0"/>
    <n v="40"/>
    <n v="40"/>
    <n v="0"/>
    <n v="0"/>
    <x v="38"/>
  </r>
  <r>
    <x v="0"/>
    <n v="955"/>
    <x v="155"/>
    <s v="CoV_bModerna_BA1"/>
    <s v="018B22A_1111122-CDC"/>
    <s v="Vial"/>
    <n v="1111122"/>
    <n v="40"/>
    <n v="0"/>
    <n v="0"/>
    <n v="6"/>
    <n v="0"/>
    <n v="0"/>
    <x v="58"/>
  </r>
  <r>
    <x v="5"/>
    <n v="956"/>
    <x v="156"/>
    <s v="CoV_BioNTech"/>
    <s v="2C097A_1111208-CDC"/>
    <s v="Vial"/>
    <n v="1111208"/>
    <n v="0"/>
    <n v="5"/>
    <n v="0"/>
    <n v="5"/>
    <n v="0"/>
    <n v="0"/>
    <x v="0"/>
  </r>
  <r>
    <x v="2"/>
    <n v="957"/>
    <x v="156"/>
    <s v="CoV_Novavax"/>
    <s v="4302MF017-CDC"/>
    <s v="Vial"/>
    <n v="1111231"/>
    <n v="1"/>
    <n v="7"/>
    <n v="0"/>
    <n v="8"/>
    <n v="0"/>
    <n v="0"/>
    <x v="0"/>
  </r>
  <r>
    <x v="5"/>
    <n v="958"/>
    <x v="156"/>
    <s v="CoV_BioNTech"/>
    <s v="2C097A_1111116-CDC"/>
    <s v="Vial"/>
    <n v="1111116"/>
    <n v="3"/>
    <n v="7"/>
    <n v="0"/>
    <n v="10"/>
    <n v="0"/>
    <n v="0"/>
    <x v="0"/>
  </r>
  <r>
    <x v="4"/>
    <n v="959"/>
    <x v="156"/>
    <s v="CoV_Medigen"/>
    <s v="SP2130-CDC"/>
    <s v="Syringe"/>
    <n v="1111109"/>
    <n v="0"/>
    <n v="5"/>
    <n v="0"/>
    <n v="5"/>
    <n v="0"/>
    <n v="0"/>
    <x v="0"/>
  </r>
  <r>
    <x v="1"/>
    <n v="960"/>
    <x v="156"/>
    <s v="CoV_BioNTech"/>
    <s v="FW5101_1111107-CDC"/>
    <s v="Vial"/>
    <n v="1111107"/>
    <n v="9"/>
    <n v="5"/>
    <n v="0"/>
    <n v="14"/>
    <n v="0"/>
    <n v="0"/>
    <x v="0"/>
  </r>
  <r>
    <x v="3"/>
    <n v="961"/>
    <x v="156"/>
    <s v="CoV_Moderna"/>
    <s v="2100706_1111122-CDC"/>
    <s v="Vial"/>
    <n v="1111122"/>
    <n v="1"/>
    <n v="17"/>
    <n v="0"/>
    <n v="14"/>
    <n v="0"/>
    <n v="0"/>
    <x v="2"/>
  </r>
  <r>
    <x v="0"/>
    <n v="962"/>
    <x v="156"/>
    <s v="CoV_bModerna_BA1"/>
    <s v="036E22A_1111108-CDC"/>
    <s v="Vial"/>
    <n v="1111108"/>
    <n v="99"/>
    <n v="0"/>
    <n v="0"/>
    <n v="99"/>
    <n v="0"/>
    <n v="0"/>
    <x v="0"/>
  </r>
  <r>
    <x v="7"/>
    <n v="963"/>
    <x v="156"/>
    <s v="CoV_BioNTech"/>
    <s v="GE0695_1111128-CDC"/>
    <s v="Vial"/>
    <n v="1111128"/>
    <n v="14"/>
    <n v="0"/>
    <n v="0"/>
    <n v="14"/>
    <n v="0"/>
    <n v="0"/>
    <x v="0"/>
  </r>
  <r>
    <x v="6"/>
    <n v="964"/>
    <x v="156"/>
    <s v="CoV_Moderna"/>
    <s v="000440A_1111122-CDC"/>
    <s v="Vial"/>
    <n v="1111122"/>
    <n v="5"/>
    <n v="10"/>
    <n v="0"/>
    <n v="8"/>
    <n v="0"/>
    <n v="0"/>
    <x v="14"/>
  </r>
  <r>
    <x v="0"/>
    <n v="965"/>
    <x v="156"/>
    <s v="CoV_bModerna_BA1"/>
    <s v="018B22A_1111122-CDC"/>
    <s v="Vial"/>
    <n v="1111122"/>
    <n v="0"/>
    <n v="30"/>
    <n v="0"/>
    <n v="21"/>
    <n v="0"/>
    <n v="0"/>
    <x v="1"/>
  </r>
  <r>
    <x v="1"/>
    <n v="966"/>
    <x v="156"/>
    <s v="CoV_BioNTech"/>
    <s v="FW5101_1111220-CDC"/>
    <s v="Vial"/>
    <n v="1111220"/>
    <n v="0"/>
    <n v="5"/>
    <n v="5"/>
    <n v="0"/>
    <n v="0"/>
    <n v="0"/>
    <x v="0"/>
  </r>
  <r>
    <x v="6"/>
    <n v="967"/>
    <x v="156"/>
    <s v="CoV_Moderna"/>
    <s v="000440A_1111108-CDC"/>
    <s v="Vial"/>
    <n v="1111108"/>
    <n v="10"/>
    <n v="0"/>
    <n v="0"/>
    <n v="10"/>
    <n v="0"/>
    <n v="0"/>
    <x v="0"/>
  </r>
  <r>
    <x v="7"/>
    <n v="968"/>
    <x v="157"/>
    <s v="CoV_BioNTech"/>
    <s v="GE0695_1111114-CDC"/>
    <s v="Vial"/>
    <n v="1111114"/>
    <n v="1"/>
    <n v="0"/>
    <n v="0"/>
    <n v="1"/>
    <n v="0"/>
    <n v="0"/>
    <x v="0"/>
  </r>
  <r>
    <x v="0"/>
    <n v="969"/>
    <x v="157"/>
    <s v="CoV_bModerna_BA1"/>
    <s v="018B22A_1111122-CDC"/>
    <s v="Vial"/>
    <n v="1111122"/>
    <n v="0"/>
    <n v="10"/>
    <n v="0"/>
    <n v="5"/>
    <n v="0"/>
    <n v="0"/>
    <x v="3"/>
  </r>
  <r>
    <x v="1"/>
    <n v="970"/>
    <x v="157"/>
    <s v="CoV_BioNTech"/>
    <s v="FW5101_1111128-CDC"/>
    <s v="Vial"/>
    <n v="1111128"/>
    <n v="9"/>
    <n v="0"/>
    <n v="0"/>
    <n v="3"/>
    <n v="0"/>
    <n v="0"/>
    <x v="20"/>
  </r>
  <r>
    <x v="0"/>
    <n v="971"/>
    <x v="157"/>
    <s v="CoV_bModerna_BA1"/>
    <s v="036E22A_1111108-CDC"/>
    <s v="Vial"/>
    <n v="1111108"/>
    <n v="7"/>
    <n v="0"/>
    <n v="0"/>
    <n v="7"/>
    <n v="0"/>
    <n v="0"/>
    <x v="0"/>
  </r>
  <r>
    <x v="0"/>
    <n v="972"/>
    <x v="158"/>
    <s v="CoV_bModerna_BA1"/>
    <s v="018B22A_1111122-CDC"/>
    <s v="Vial"/>
    <n v="1111122"/>
    <n v="15"/>
    <n v="10"/>
    <n v="0"/>
    <n v="25"/>
    <n v="0"/>
    <n v="0"/>
    <x v="0"/>
  </r>
  <r>
    <x v="5"/>
    <n v="973"/>
    <x v="158"/>
    <s v="CoV_BioNTech"/>
    <s v="2C097A_1111208-CDC"/>
    <s v="Vial"/>
    <n v="1111208"/>
    <n v="0"/>
    <n v="10"/>
    <n v="0"/>
    <n v="0"/>
    <n v="0"/>
    <n v="0"/>
    <x v="13"/>
  </r>
  <r>
    <x v="5"/>
    <n v="974"/>
    <x v="158"/>
    <s v="CoV_BioNTech"/>
    <s v="2C097A_1111116-CDC"/>
    <s v="Vial"/>
    <n v="1111116"/>
    <n v="0"/>
    <n v="7"/>
    <n v="0"/>
    <n v="7"/>
    <n v="0"/>
    <n v="0"/>
    <x v="0"/>
  </r>
  <r>
    <x v="0"/>
    <n v="975"/>
    <x v="158"/>
    <s v="CoV_bModerna_BA1"/>
    <s v="018B22A_1111205-CDC"/>
    <s v="Vial"/>
    <n v="1111205"/>
    <n v="0"/>
    <n v="5"/>
    <n v="0"/>
    <n v="2"/>
    <n v="0"/>
    <n v="0"/>
    <x v="21"/>
  </r>
  <r>
    <x v="2"/>
    <n v="976"/>
    <x v="158"/>
    <s v="CoV_Novavax"/>
    <s v="4302MF017-CDC"/>
    <s v="Vial"/>
    <n v="1111231"/>
    <n v="3"/>
    <n v="5"/>
    <n v="0"/>
    <n v="8"/>
    <n v="0"/>
    <n v="0"/>
    <x v="0"/>
  </r>
  <r>
    <x v="3"/>
    <n v="977"/>
    <x v="158"/>
    <s v="CoV_Moderna"/>
    <s v="2100706_1111122-CDC"/>
    <s v="Vial"/>
    <n v="1111122"/>
    <n v="1"/>
    <n v="0"/>
    <n v="0"/>
    <n v="1"/>
    <n v="0"/>
    <n v="0"/>
    <x v="0"/>
  </r>
  <r>
    <x v="2"/>
    <n v="978"/>
    <x v="159"/>
    <s v="CoV_Novavax"/>
    <s v="4302MF017-CDC"/>
    <s v="Vial"/>
    <n v="1111231"/>
    <n v="1"/>
    <n v="0"/>
    <n v="0"/>
    <n v="0"/>
    <n v="0"/>
    <n v="0"/>
    <x v="12"/>
  </r>
  <r>
    <x v="3"/>
    <n v="979"/>
    <x v="160"/>
    <s v="CoV_Moderna"/>
    <s v="2100706_1111205-CDC"/>
    <s v="Vial"/>
    <n v="1111205"/>
    <n v="0"/>
    <n v="1"/>
    <n v="0"/>
    <n v="1"/>
    <n v="0"/>
    <n v="0"/>
    <x v="0"/>
  </r>
  <r>
    <x v="2"/>
    <n v="980"/>
    <x v="160"/>
    <s v="CoV_Novavax"/>
    <s v="4302MF017-CDC"/>
    <s v="Vial"/>
    <n v="1111231"/>
    <n v="1"/>
    <n v="5"/>
    <n v="0"/>
    <n v="3"/>
    <n v="0"/>
    <n v="0"/>
    <x v="21"/>
  </r>
  <r>
    <x v="6"/>
    <n v="981"/>
    <x v="160"/>
    <s v="CoV_Moderna"/>
    <s v="000440A_1111122-CDC"/>
    <s v="Vial"/>
    <n v="1111122"/>
    <n v="0"/>
    <n v="1"/>
    <n v="0"/>
    <n v="0"/>
    <n v="0"/>
    <n v="0"/>
    <x v="12"/>
  </r>
  <r>
    <x v="0"/>
    <n v="982"/>
    <x v="160"/>
    <s v="CoV_bModerna_BA1"/>
    <s v="036E22A_1111108-CDC"/>
    <s v="Vial"/>
    <n v="1111108"/>
    <n v="0"/>
    <n v="1"/>
    <n v="0"/>
    <n v="1"/>
    <n v="0"/>
    <n v="0"/>
    <x v="0"/>
  </r>
  <r>
    <x v="0"/>
    <n v="983"/>
    <x v="160"/>
    <s v="CoV_bModerna_BA1"/>
    <s v="018B22A_1111122-CDC"/>
    <s v="Vial"/>
    <n v="1111122"/>
    <n v="9"/>
    <n v="23"/>
    <n v="0"/>
    <n v="12"/>
    <n v="0"/>
    <n v="0"/>
    <x v="4"/>
  </r>
  <r>
    <x v="3"/>
    <n v="984"/>
    <x v="161"/>
    <s v="CoV_Moderna"/>
    <s v="2100706_1111122-CDC"/>
    <s v="Vial"/>
    <n v="1111122"/>
    <n v="0"/>
    <n v="3"/>
    <n v="0"/>
    <n v="0"/>
    <n v="0"/>
    <n v="0"/>
    <x v="21"/>
  </r>
  <r>
    <x v="6"/>
    <n v="985"/>
    <x v="161"/>
    <s v="CoV_Moderna"/>
    <s v="000440A_1111108-CDC"/>
    <s v="Vial"/>
    <n v="1111108"/>
    <n v="3"/>
    <n v="0"/>
    <n v="0"/>
    <n v="3"/>
    <n v="0"/>
    <n v="0"/>
    <x v="0"/>
  </r>
  <r>
    <x v="1"/>
    <n v="986"/>
    <x v="161"/>
    <s v="CoV_BioNTech"/>
    <s v="FW5101_1111220-CDC"/>
    <s v="Vial"/>
    <n v="1111220"/>
    <n v="8"/>
    <n v="0"/>
    <n v="0"/>
    <n v="0"/>
    <n v="0"/>
    <n v="0"/>
    <x v="5"/>
  </r>
  <r>
    <x v="0"/>
    <n v="987"/>
    <x v="161"/>
    <s v="CoV_bModerna_BA1"/>
    <s v="018B22A_1111122-CDC"/>
    <s v="Vial"/>
    <n v="1111122"/>
    <n v="0"/>
    <n v="20"/>
    <n v="0"/>
    <n v="5"/>
    <n v="0"/>
    <n v="0"/>
    <x v="26"/>
  </r>
  <r>
    <x v="7"/>
    <n v="988"/>
    <x v="161"/>
    <s v="CoV_BioNTech"/>
    <s v="GE0695_1111128-CDC"/>
    <s v="Vial"/>
    <n v="1111128"/>
    <n v="10"/>
    <n v="0"/>
    <n v="0"/>
    <n v="0"/>
    <n v="0"/>
    <n v="0"/>
    <x v="13"/>
  </r>
  <r>
    <x v="0"/>
    <n v="989"/>
    <x v="161"/>
    <s v="CoV_bModerna_BA1"/>
    <s v="018B22A_1111205-CDC"/>
    <s v="Vial"/>
    <n v="1111205"/>
    <n v="0"/>
    <n v="10"/>
    <n v="0"/>
    <n v="0"/>
    <n v="0"/>
    <n v="0"/>
    <x v="13"/>
  </r>
  <r>
    <x v="2"/>
    <n v="990"/>
    <x v="161"/>
    <s v="CoV_Novavax"/>
    <s v="4302MF017-CDC"/>
    <s v="Vial"/>
    <n v="1111231"/>
    <n v="12"/>
    <n v="0"/>
    <n v="0"/>
    <n v="2"/>
    <n v="0"/>
    <n v="0"/>
    <x v="13"/>
  </r>
  <r>
    <x v="0"/>
    <n v="991"/>
    <x v="161"/>
    <s v="CoV_bModerna_BA1"/>
    <s v="036E22A_1111108-CDC"/>
    <s v="Vial"/>
    <n v="1111108"/>
    <n v="11"/>
    <n v="0"/>
    <n v="0"/>
    <n v="11"/>
    <n v="0"/>
    <n v="0"/>
    <x v="0"/>
  </r>
  <r>
    <x v="5"/>
    <n v="992"/>
    <x v="161"/>
    <s v="CoV_BioNTech"/>
    <s v="2C097A_1111208-CDC"/>
    <s v="Vial"/>
    <n v="1111208"/>
    <n v="0"/>
    <n v="10"/>
    <n v="0"/>
    <n v="0"/>
    <n v="0"/>
    <n v="0"/>
    <x v="13"/>
  </r>
  <r>
    <x v="5"/>
    <n v="993"/>
    <x v="161"/>
    <s v="CoV_BioNTech"/>
    <s v="2C097A_1111116-CDC"/>
    <s v="Vial"/>
    <n v="1111116"/>
    <n v="7"/>
    <n v="7"/>
    <n v="0"/>
    <n v="8"/>
    <n v="0"/>
    <n v="0"/>
    <x v="20"/>
  </r>
  <r>
    <x v="7"/>
    <n v="994"/>
    <x v="161"/>
    <s v="CoV_BioNTech"/>
    <s v="GE0695_1111220-CDC"/>
    <s v="Vial"/>
    <n v="1111220"/>
    <n v="0"/>
    <n v="5"/>
    <n v="0"/>
    <n v="0"/>
    <n v="0"/>
    <n v="0"/>
    <x v="3"/>
  </r>
  <r>
    <x v="1"/>
    <n v="995"/>
    <x v="161"/>
    <s v="CoV_BioNTech"/>
    <s v="FW5101_1111114-CDC"/>
    <s v="Vial"/>
    <n v="1111114"/>
    <n v="7"/>
    <n v="0"/>
    <n v="0"/>
    <n v="7"/>
    <n v="0"/>
    <n v="0"/>
    <x v="0"/>
  </r>
  <r>
    <x v="6"/>
    <n v="996"/>
    <x v="161"/>
    <s v="CoV_Moderna"/>
    <s v="000440A_1111122-CDC"/>
    <s v="Vial"/>
    <n v="1111122"/>
    <n v="0"/>
    <n v="10"/>
    <n v="0"/>
    <n v="0"/>
    <n v="0"/>
    <n v="0"/>
    <x v="13"/>
  </r>
  <r>
    <x v="7"/>
    <n v="997"/>
    <x v="161"/>
    <s v="CoV_BioNTech"/>
    <s v="GE0695_1111114-CDC"/>
    <s v="Vial"/>
    <n v="1111114"/>
    <n v="7"/>
    <n v="0"/>
    <n v="0"/>
    <n v="7"/>
    <n v="0"/>
    <n v="0"/>
    <x v="0"/>
  </r>
  <r>
    <x v="0"/>
    <n v="998"/>
    <x v="162"/>
    <s v="CoV_bModerna_BA1"/>
    <s v="018B22A_1111122-CDC"/>
    <s v="Vial"/>
    <n v="1111122"/>
    <n v="0"/>
    <n v="10"/>
    <n v="0"/>
    <n v="5"/>
    <n v="0"/>
    <n v="0"/>
    <x v="3"/>
  </r>
  <r>
    <x v="0"/>
    <n v="999"/>
    <x v="163"/>
    <s v="CoV_bModerna_BA1"/>
    <s v="018B22A_1111122-CDC"/>
    <s v="Vial"/>
    <n v="1111122"/>
    <n v="0"/>
    <n v="20"/>
    <n v="0"/>
    <n v="14"/>
    <n v="0"/>
    <n v="0"/>
    <x v="20"/>
  </r>
  <r>
    <x v="7"/>
    <n v="1000"/>
    <x v="163"/>
    <s v="CoV_BioNTech"/>
    <s v="GE0695_1111128-CDC"/>
    <s v="Vial"/>
    <n v="1111128"/>
    <n v="3"/>
    <n v="0"/>
    <n v="0"/>
    <n v="3"/>
    <n v="0"/>
    <n v="0"/>
    <x v="0"/>
  </r>
  <r>
    <x v="0"/>
    <n v="1001"/>
    <x v="163"/>
    <s v="CoV_bModerna_BA1"/>
    <s v="036E22A_1111108-CDC"/>
    <s v="Vial"/>
    <n v="1111108"/>
    <n v="3"/>
    <n v="10"/>
    <n v="0"/>
    <n v="13"/>
    <n v="0"/>
    <n v="0"/>
    <x v="0"/>
  </r>
  <r>
    <x v="6"/>
    <n v="1002"/>
    <x v="163"/>
    <s v="CoV_Moderna"/>
    <s v="000440A_1111205-CDC"/>
    <s v="Vial"/>
    <n v="1111205"/>
    <n v="0"/>
    <n v="5"/>
    <n v="0"/>
    <n v="1"/>
    <n v="0"/>
    <n v="0"/>
    <x v="2"/>
  </r>
  <r>
    <x v="1"/>
    <n v="1003"/>
    <x v="163"/>
    <s v="CoV_BioNTech"/>
    <s v="FW5101_1111128-CDC"/>
    <s v="Vial"/>
    <n v="1111128"/>
    <n v="1"/>
    <n v="0"/>
    <n v="0"/>
    <n v="1"/>
    <n v="0"/>
    <n v="0"/>
    <x v="0"/>
  </r>
  <r>
    <x v="7"/>
    <n v="1004"/>
    <x v="163"/>
    <s v="CoV_BioNTech"/>
    <s v="GE0695_1111220-CDC"/>
    <s v="Vial"/>
    <n v="1111220"/>
    <n v="0"/>
    <n v="10"/>
    <n v="0"/>
    <n v="1"/>
    <n v="0"/>
    <n v="0"/>
    <x v="1"/>
  </r>
  <r>
    <x v="6"/>
    <n v="1005"/>
    <x v="164"/>
    <s v="CoV_Moderna"/>
    <s v="000440A_1111122-CDC"/>
    <s v="Vial"/>
    <n v="1111122"/>
    <n v="0"/>
    <n v="2"/>
    <n v="0"/>
    <n v="1"/>
    <n v="0"/>
    <n v="0"/>
    <x v="12"/>
  </r>
  <r>
    <x v="1"/>
    <n v="1006"/>
    <x v="164"/>
    <s v="CoV_BioNTech"/>
    <s v="FW5101_1111114-CDC"/>
    <s v="Vial"/>
    <n v="1111114"/>
    <n v="1"/>
    <n v="0"/>
    <n v="0"/>
    <n v="1"/>
    <n v="0"/>
    <n v="0"/>
    <x v="0"/>
  </r>
  <r>
    <x v="0"/>
    <n v="1007"/>
    <x v="164"/>
    <s v="CoV_bModerna_BA1"/>
    <s v="018B22A_1111122-CDC"/>
    <s v="Vial"/>
    <n v="1111122"/>
    <n v="0"/>
    <n v="6"/>
    <n v="0"/>
    <n v="3"/>
    <n v="0"/>
    <n v="0"/>
    <x v="21"/>
  </r>
  <r>
    <x v="0"/>
    <n v="1008"/>
    <x v="164"/>
    <s v="CoV_bModerna_BA1"/>
    <s v="036E22A_1111108-CDC"/>
    <s v="Vial"/>
    <n v="1111108"/>
    <n v="6"/>
    <n v="0"/>
    <n v="0"/>
    <n v="6"/>
    <n v="0"/>
    <n v="0"/>
    <x v="0"/>
  </r>
  <r>
    <x v="7"/>
    <n v="1009"/>
    <x v="164"/>
    <s v="CoV_BioNTech"/>
    <s v="GE0695_1111114-CDC"/>
    <s v="Vial"/>
    <n v="1111114"/>
    <n v="1"/>
    <n v="0"/>
    <n v="0"/>
    <n v="1"/>
    <n v="0"/>
    <n v="0"/>
    <x v="0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整理用檔" cacheId="5" applyNumberFormats="0" applyBorderFormats="0" applyFontFormats="0" applyPatternFormats="0" applyAlignmentFormats="0" applyWidthHeightFormats="0" dataCaption="" updatedVersion="7" createdVersion="6" compact="0" compactData="0">
  <location ref="A3:C656" firstHeaderRow="1" firstDataRow="1" firstDataCol="2" rowPageCount="1" colPageCount="1"/>
  <pivotFields count="14">
    <pivotField name="公式欄(請下拉，如有#N/A，請至來源檔更新批號對應疫苗項)" axis="axisRow" compact="0" outline="0" multipleItemSelectionAllowed="1" showAll="0" sortType="ascending">
      <items count="10">
        <item x="2"/>
        <item x="5"/>
        <item x="0"/>
        <item x="1"/>
        <item x="4"/>
        <item x="3"/>
        <item x="7"/>
        <item x="6"/>
        <item x="8"/>
        <item t="default"/>
      </items>
    </pivotField>
    <pivotField name="序號" compact="0" outline="0" multipleItemSelectionAllowed="1" showAll="0"/>
    <pivotField name="單位" axis="axisRow" compact="0" outline="0" multipleItemSelectionAllowed="1" showAll="0" sortType="ascending" defaultSubtotal="0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2"/>
        <item x="33"/>
        <item x="34"/>
        <item x="3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5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1"/>
        <item x="124"/>
        <item x="125"/>
        <item x="126"/>
        <item x="127"/>
        <item x="128"/>
        <item x="130"/>
        <item x="131"/>
        <item x="132"/>
        <item x="129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name="疫苗名稱" compact="0" outline="0" multipleItemSelectionAllowed="1" showAll="0"/>
    <pivotField name="疫苗批號" compact="0" outline="0" multipleItemSelectionAllowed="1" showAll="0"/>
    <pivotField name="包裝樣式" compact="0" outline="0" multipleItemSelectionAllowed="1" showAll="0"/>
    <pivotField name="有效期限" compact="0" outline="0" multipleItemSelectionAllowed="1" showAll="0"/>
    <pivotField name="上月結存" compact="0" outline="0" multipleItemSelectionAllowed="1" showAll="0"/>
    <pivotField name="撥入" compact="0" outline="0" multipleItemSelectionAllowed="1" showAll="0"/>
    <pivotField name="撥出" compact="0" outline="0" multipleItemSelectionAllowed="1" showAll="0"/>
    <pivotField name="領用" compact="0" outline="0" multipleItemSelectionAllowed="1" showAll="0"/>
    <pivotField name="毀損" compact="0" outline="0" multipleItemSelectionAllowed="1" showAll="0"/>
    <pivotField name="退貨" compact="0" outline="0" multipleItemSelectionAllowed="1" showAll="0"/>
    <pivotField name="本月結存" axis="axisPage" dataField="1" compact="0" outline="0" multipleItemSelectionAllowed="1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</pivotFields>
  <rowFields count="2">
    <field x="2"/>
    <field x="0"/>
  </rowFields>
  <rowItems count="653">
    <i>
      <x/>
      <x v="2"/>
    </i>
    <i>
      <x v="1"/>
      <x v="2"/>
    </i>
    <i>
      <x v="2"/>
      <x/>
    </i>
    <i r="1">
      <x v="3"/>
    </i>
    <i>
      <x v="3"/>
      <x/>
    </i>
    <i r="1">
      <x v="2"/>
    </i>
    <i>
      <x v="4"/>
      <x v="5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7"/>
      <x v="2"/>
    </i>
    <i r="1">
      <x v="3"/>
    </i>
    <i r="1">
      <x v="5"/>
    </i>
    <i r="1">
      <x v="6"/>
    </i>
    <i r="1">
      <x v="7"/>
    </i>
    <i>
      <x v="8"/>
      <x/>
    </i>
    <i r="1">
      <x v="2"/>
    </i>
    <i r="1">
      <x v="3"/>
    </i>
    <i>
      <x v="9"/>
      <x v="2"/>
    </i>
    <i r="1">
      <x v="3"/>
    </i>
    <i r="1">
      <x v="5"/>
    </i>
    <i r="1">
      <x v="6"/>
    </i>
    <i r="1">
      <x v="7"/>
    </i>
    <i>
      <x v="10"/>
      <x/>
    </i>
    <i r="1">
      <x v="2"/>
    </i>
    <i r="1">
      <x v="3"/>
    </i>
    <i r="1">
      <x v="6"/>
    </i>
    <i r="1">
      <x v="7"/>
    </i>
    <i>
      <x v="11"/>
      <x v="2"/>
    </i>
    <i>
      <x v="12"/>
      <x/>
    </i>
    <i r="1">
      <x v="2"/>
    </i>
    <i r="1">
      <x v="5"/>
    </i>
    <i>
      <x v="13"/>
      <x v="2"/>
    </i>
    <i r="1">
      <x v="3"/>
    </i>
    <i r="1">
      <x v="5"/>
    </i>
    <i r="1">
      <x v="6"/>
    </i>
    <i r="1">
      <x v="7"/>
    </i>
    <i>
      <x v="14"/>
      <x v="2"/>
    </i>
    <i r="1">
      <x v="3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6"/>
    </i>
    <i>
      <x v="16"/>
      <x/>
    </i>
    <i r="1">
      <x v="2"/>
    </i>
    <i r="1">
      <x v="3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2"/>
    </i>
    <i r="1">
      <x v="3"/>
    </i>
    <i r="1">
      <x v="4"/>
    </i>
    <i r="1">
      <x v="6"/>
    </i>
    <i r="1">
      <x v="7"/>
    </i>
    <i>
      <x v="19"/>
      <x v="2"/>
    </i>
    <i r="1">
      <x v="3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1"/>
      <x v="7"/>
    </i>
    <i>
      <x v="22"/>
      <x v="2"/>
    </i>
    <i>
      <x v="23"/>
      <x/>
    </i>
    <i r="1">
      <x v="1"/>
    </i>
    <i r="1">
      <x v="2"/>
    </i>
    <i>
      <x v="24"/>
      <x v="1"/>
    </i>
    <i r="1">
      <x v="2"/>
    </i>
    <i>
      <x v="25"/>
      <x/>
    </i>
    <i r="1">
      <x v="2"/>
    </i>
    <i r="1">
      <x v="3"/>
    </i>
    <i r="1">
      <x v="7"/>
    </i>
    <i>
      <x v="26"/>
      <x v="2"/>
    </i>
    <i>
      <x v="27"/>
      <x/>
    </i>
    <i r="1">
      <x v="2"/>
    </i>
    <i r="1">
      <x v="3"/>
    </i>
    <i r="1">
      <x v="6"/>
    </i>
    <i r="1">
      <x v="7"/>
    </i>
    <i>
      <x v="28"/>
      <x v="2"/>
    </i>
    <i>
      <x v="29"/>
      <x v="2"/>
    </i>
    <i r="1">
      <x v="7"/>
    </i>
    <i>
      <x v="30"/>
      <x v="1"/>
    </i>
    <i r="1">
      <x v="2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2"/>
      <x v="2"/>
    </i>
    <i r="1">
      <x v="3"/>
    </i>
    <i r="1">
      <x v="6"/>
    </i>
    <i>
      <x v="33"/>
      <x/>
    </i>
    <i r="1">
      <x v="1"/>
    </i>
    <i r="1">
      <x v="2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5"/>
    </i>
    <i r="1">
      <x v="7"/>
    </i>
    <i>
      <x v="36"/>
      <x v="2"/>
    </i>
    <i>
      <x v="37"/>
      <x v="1"/>
    </i>
    <i r="1">
      <x v="2"/>
    </i>
    <i r="1">
      <x v="3"/>
    </i>
    <i r="1">
      <x v="5"/>
    </i>
    <i r="1">
      <x v="6"/>
    </i>
    <i r="1">
      <x v="7"/>
    </i>
    <i>
      <x v="38"/>
      <x v="2"/>
    </i>
    <i>
      <x v="39"/>
      <x v="1"/>
    </i>
    <i r="1">
      <x v="2"/>
    </i>
    <i r="1">
      <x v="3"/>
    </i>
    <i r="1">
      <x v="4"/>
    </i>
    <i r="1">
      <x v="6"/>
    </i>
    <i r="1">
      <x v="7"/>
    </i>
    <i>
      <x v="40"/>
      <x/>
    </i>
    <i r="1">
      <x v="1"/>
    </i>
    <i r="1">
      <x v="2"/>
    </i>
    <i r="1">
      <x v="5"/>
    </i>
    <i r="1">
      <x v="6"/>
    </i>
    <i r="1">
      <x v="7"/>
    </i>
    <i>
      <x v="41"/>
      <x/>
    </i>
    <i r="1">
      <x v="2"/>
    </i>
    <i r="1">
      <x v="5"/>
    </i>
    <i r="1">
      <x v="7"/>
    </i>
    <i>
      <x v="42"/>
      <x v="3"/>
    </i>
    <i r="1">
      <x v="6"/>
    </i>
    <i>
      <x v="43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44"/>
      <x v="2"/>
    </i>
    <i r="1">
      <x v="6"/>
    </i>
    <i r="1">
      <x v="7"/>
    </i>
    <i>
      <x v="45"/>
      <x v="1"/>
    </i>
    <i r="1">
      <x v="2"/>
    </i>
    <i r="1">
      <x v="6"/>
    </i>
    <i>
      <x v="46"/>
      <x v="2"/>
    </i>
    <i>
      <x v="47"/>
      <x v="7"/>
    </i>
    <i>
      <x v="48"/>
      <x v="1"/>
    </i>
    <i r="1">
      <x v="2"/>
    </i>
    <i r="1">
      <x v="6"/>
    </i>
    <i r="1">
      <x v="7"/>
    </i>
    <i>
      <x v="49"/>
      <x v="1"/>
    </i>
    <i r="1">
      <x v="2"/>
    </i>
    <i r="1">
      <x v="5"/>
    </i>
    <i r="1">
      <x v="6"/>
    </i>
    <i r="1">
      <x v="7"/>
    </i>
    <i>
      <x v="50"/>
      <x/>
    </i>
    <i r="1">
      <x v="3"/>
    </i>
    <i r="1">
      <x v="6"/>
    </i>
    <i>
      <x v="51"/>
      <x/>
    </i>
    <i r="1">
      <x v="2"/>
    </i>
    <i>
      <x v="52"/>
      <x v="1"/>
    </i>
    <i r="1">
      <x v="2"/>
    </i>
    <i r="1">
      <x v="5"/>
    </i>
    <i>
      <x v="53"/>
      <x v="2"/>
    </i>
    <i r="1">
      <x v="3"/>
    </i>
    <i r="1">
      <x v="5"/>
    </i>
    <i r="1">
      <x v="6"/>
    </i>
    <i r="1">
      <x v="7"/>
    </i>
    <i>
      <x v="54"/>
      <x/>
    </i>
    <i r="1">
      <x v="2"/>
    </i>
    <i>
      <x v="55"/>
      <x/>
    </i>
    <i r="1">
      <x v="1"/>
    </i>
    <i r="1">
      <x v="2"/>
    </i>
    <i r="1">
      <x v="3"/>
    </i>
    <i r="1">
      <x v="6"/>
    </i>
    <i r="1">
      <x v="7"/>
    </i>
    <i>
      <x v="56"/>
      <x v="1"/>
    </i>
    <i r="1">
      <x v="3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5"/>
    </i>
    <i>
      <x v="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3"/>
      <x v="2"/>
    </i>
    <i r="1">
      <x v="3"/>
    </i>
    <i r="1">
      <x v="6"/>
    </i>
    <i r="1">
      <x v="7"/>
    </i>
    <i>
      <x v="64"/>
      <x v="5"/>
    </i>
    <i r="1">
      <x v="6"/>
    </i>
    <i r="1">
      <x v="7"/>
    </i>
    <i>
      <x v="65"/>
      <x v="2"/>
    </i>
    <i r="1">
      <x v="5"/>
    </i>
    <i>
      <x v="66"/>
      <x v="2"/>
    </i>
    <i r="1">
      <x v="3"/>
    </i>
    <i r="1">
      <x v="6"/>
    </i>
    <i>
      <x v="67"/>
      <x/>
    </i>
    <i r="1">
      <x v="1"/>
    </i>
    <i r="1">
      <x v="2"/>
    </i>
    <i r="1">
      <x v="3"/>
    </i>
    <i r="1">
      <x v="5"/>
    </i>
    <i>
      <x v="68"/>
      <x/>
    </i>
    <i r="1">
      <x v="2"/>
    </i>
    <i>
      <x v="69"/>
      <x/>
    </i>
    <i r="1">
      <x v="2"/>
    </i>
    <i>
      <x v="70"/>
      <x/>
    </i>
    <i r="1">
      <x v="2"/>
    </i>
    <i r="1">
      <x v="3"/>
    </i>
    <i r="1">
      <x v="4"/>
    </i>
    <i>
      <x v="71"/>
      <x v="2"/>
    </i>
    <i>
      <x v="72"/>
      <x v="2"/>
    </i>
    <i r="1">
      <x v="3"/>
    </i>
    <i r="1">
      <x v="4"/>
    </i>
    <i r="1">
      <x v="6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4"/>
      <x v="2"/>
    </i>
    <i>
      <x v="75"/>
      <x/>
    </i>
    <i r="1">
      <x v="2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77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9"/>
      <x/>
    </i>
    <i r="1">
      <x v="2"/>
    </i>
    <i r="1">
      <x v="5"/>
    </i>
    <i r="1">
      <x v="6"/>
    </i>
    <i r="1">
      <x v="7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3"/>
      <x/>
    </i>
    <i r="1">
      <x v="2"/>
    </i>
    <i r="1">
      <x v="5"/>
    </i>
    <i r="1">
      <x v="6"/>
    </i>
    <i r="1">
      <x v="7"/>
    </i>
    <i>
      <x v="8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8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8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0"/>
      <x v="2"/>
    </i>
    <i r="1">
      <x v="3"/>
    </i>
    <i r="1">
      <x v="6"/>
    </i>
    <i r="1">
      <x v="7"/>
    </i>
    <i>
      <x v="91"/>
      <x/>
    </i>
    <i r="1">
      <x v="1"/>
    </i>
    <i r="1">
      <x v="2"/>
    </i>
    <i>
      <x v="92"/>
      <x/>
    </i>
    <i r="1">
      <x v="2"/>
    </i>
    <i r="1">
      <x v="6"/>
    </i>
    <i r="1">
      <x v="7"/>
    </i>
    <i>
      <x v="93"/>
      <x v="1"/>
    </i>
    <i r="1">
      <x v="2"/>
    </i>
    <i r="1">
      <x v="6"/>
    </i>
    <i>
      <x v="94"/>
      <x v="2"/>
    </i>
    <i>
      <x v="95"/>
      <x v="2"/>
    </i>
    <i r="1">
      <x v="4"/>
    </i>
    <i r="1">
      <x v="5"/>
    </i>
    <i>
      <x v="9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7"/>
      <x v="2"/>
    </i>
    <i>
      <x v="98"/>
      <x v="2"/>
    </i>
    <i r="1">
      <x v="5"/>
    </i>
    <i>
      <x v="99"/>
      <x/>
    </i>
    <i r="1">
      <x v="2"/>
    </i>
    <i>
      <x v="100"/>
      <x v="2"/>
    </i>
    <i>
      <x v="101"/>
      <x/>
    </i>
    <i r="1">
      <x v="2"/>
    </i>
    <i r="1">
      <x v="3"/>
    </i>
    <i r="1">
      <x v="6"/>
    </i>
    <i r="1">
      <x v="7"/>
    </i>
    <i>
      <x v="102"/>
      <x/>
    </i>
    <i r="1">
      <x v="1"/>
    </i>
    <i r="1">
      <x v="2"/>
    </i>
    <i r="1">
      <x v="5"/>
    </i>
    <i>
      <x v="103"/>
      <x v="2"/>
    </i>
    <i>
      <x v="104"/>
      <x v="2"/>
    </i>
    <i>
      <x v="105"/>
      <x v="2"/>
    </i>
    <i>
      <x v="106"/>
      <x v="1"/>
    </i>
    <i r="1">
      <x v="2"/>
    </i>
    <i r="1">
      <x v="3"/>
    </i>
    <i r="1">
      <x v="6"/>
    </i>
    <i r="1">
      <x v="7"/>
    </i>
    <i>
      <x v="107"/>
      <x v="2"/>
    </i>
    <i r="1">
      <x v="3"/>
    </i>
    <i r="1">
      <x v="7"/>
    </i>
    <i>
      <x v="108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09"/>
      <x v="6"/>
    </i>
    <i>
      <x v="110"/>
      <x v="2"/>
    </i>
    <i r="1">
      <x v="3"/>
    </i>
    <i>
      <x v="111"/>
      <x/>
    </i>
    <i r="1">
      <x v="2"/>
    </i>
    <i>
      <x v="112"/>
      <x v="1"/>
    </i>
    <i r="1">
      <x v="2"/>
    </i>
    <i r="1">
      <x v="5"/>
    </i>
    <i r="1">
      <x v="6"/>
    </i>
    <i r="1">
      <x v="7"/>
    </i>
    <i>
      <x v="113"/>
      <x v="1"/>
    </i>
    <i r="1">
      <x v="3"/>
    </i>
    <i>
      <x v="114"/>
      <x v="2"/>
    </i>
    <i r="1">
      <x v="3"/>
    </i>
    <i r="1">
      <x v="6"/>
    </i>
    <i r="1">
      <x v="7"/>
    </i>
    <i>
      <x v="115"/>
      <x/>
    </i>
    <i r="1">
      <x v="2"/>
    </i>
    <i>
      <x v="116"/>
      <x v="2"/>
    </i>
    <i>
      <x v="117"/>
      <x v="1"/>
    </i>
    <i r="1">
      <x v="2"/>
    </i>
    <i r="1">
      <x v="3"/>
    </i>
    <i r="1">
      <x v="5"/>
    </i>
    <i r="1">
      <x v="6"/>
    </i>
    <i r="1">
      <x v="7"/>
    </i>
    <i>
      <x v="118"/>
      <x v="2"/>
    </i>
    <i>
      <x v="11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0"/>
      <x/>
    </i>
    <i r="1">
      <x v="2"/>
    </i>
    <i r="1">
      <x v="3"/>
    </i>
    <i>
      <x v="121"/>
      <x/>
    </i>
    <i r="1">
      <x v="2"/>
    </i>
    <i r="1">
      <x v="3"/>
    </i>
    <i r="1">
      <x v="6"/>
    </i>
    <i r="1">
      <x v="7"/>
    </i>
    <i>
      <x v="12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3"/>
      <x v="2"/>
    </i>
    <i>
      <x v="12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5"/>
      <x/>
    </i>
    <i r="1">
      <x v="2"/>
    </i>
    <i>
      <x v="126"/>
      <x v="2"/>
    </i>
    <i>
      <x v="127"/>
      <x/>
    </i>
    <i r="1">
      <x v="1"/>
    </i>
    <i r="1">
      <x v="2"/>
    </i>
    <i r="1">
      <x v="3"/>
    </i>
    <i r="1">
      <x v="6"/>
    </i>
    <i r="1">
      <x v="7"/>
    </i>
    <i>
      <x v="128"/>
      <x v="1"/>
    </i>
    <i r="1">
      <x v="2"/>
    </i>
    <i r="1">
      <x v="6"/>
    </i>
    <i r="1">
      <x v="7"/>
    </i>
    <i>
      <x v="129"/>
      <x v="1"/>
    </i>
    <i r="1">
      <x v="2"/>
    </i>
    <i>
      <x v="130"/>
      <x/>
    </i>
    <i r="1">
      <x v="2"/>
    </i>
    <i r="1">
      <x v="6"/>
    </i>
    <i r="1">
      <x v="7"/>
    </i>
    <i>
      <x v="131"/>
      <x/>
    </i>
    <i r="1">
      <x v="2"/>
    </i>
    <i r="1">
      <x v="3"/>
    </i>
    <i r="1">
      <x v="6"/>
    </i>
    <i r="1">
      <x v="7"/>
    </i>
    <i>
      <x v="132"/>
      <x v="2"/>
    </i>
    <i>
      <x v="133"/>
      <x v="3"/>
    </i>
    <i>
      <x v="134"/>
      <x/>
    </i>
    <i r="1">
      <x v="1"/>
    </i>
    <i r="1">
      <x v="2"/>
    </i>
    <i>
      <x v="135"/>
      <x v="2"/>
    </i>
    <i>
      <x v="136"/>
      <x/>
    </i>
    <i r="1">
      <x v="1"/>
    </i>
    <i r="1">
      <x v="2"/>
    </i>
    <i>
      <x v="137"/>
      <x/>
    </i>
    <i r="1">
      <x v="1"/>
    </i>
    <i r="1">
      <x v="2"/>
    </i>
    <i r="1">
      <x v="5"/>
    </i>
    <i r="1">
      <x v="7"/>
    </i>
    <i>
      <x v="138"/>
      <x v="2"/>
    </i>
    <i>
      <x v="139"/>
      <x v="1"/>
    </i>
    <i r="1">
      <x v="2"/>
    </i>
    <i r="1">
      <x v="3"/>
    </i>
    <i r="1">
      <x v="5"/>
    </i>
    <i r="1">
      <x v="6"/>
    </i>
    <i r="1">
      <x v="7"/>
    </i>
    <i>
      <x v="140"/>
      <x/>
    </i>
    <i r="1">
      <x v="1"/>
    </i>
    <i r="1">
      <x v="2"/>
    </i>
    <i r="1">
      <x v="3"/>
    </i>
    <i r="1">
      <x v="7"/>
    </i>
    <i>
      <x v="141"/>
      <x/>
    </i>
    <i r="1">
      <x v="2"/>
    </i>
    <i r="1">
      <x v="3"/>
    </i>
    <i r="1">
      <x v="6"/>
    </i>
    <i r="1">
      <x v="7"/>
    </i>
    <i>
      <x v="142"/>
      <x/>
    </i>
    <i r="1">
      <x v="2"/>
    </i>
    <i>
      <x v="143"/>
      <x v="2"/>
    </i>
    <i>
      <x v="144"/>
      <x v="2"/>
    </i>
    <i r="1">
      <x v="3"/>
    </i>
    <i r="1">
      <x v="5"/>
    </i>
    <i r="1">
      <x v="6"/>
    </i>
    <i r="1">
      <x v="7"/>
    </i>
    <i>
      <x v="145"/>
      <x/>
    </i>
    <i r="1">
      <x v="1"/>
    </i>
    <i r="1">
      <x v="2"/>
    </i>
    <i r="1">
      <x v="3"/>
    </i>
    <i r="1">
      <x v="5"/>
    </i>
    <i>
      <x v="146"/>
      <x v="2"/>
    </i>
    <i r="1">
      <x v="3"/>
    </i>
    <i r="1">
      <x v="6"/>
    </i>
    <i>
      <x v="147"/>
      <x v="2"/>
    </i>
    <i>
      <x v="148"/>
      <x v="3"/>
    </i>
    <i r="1">
      <x v="6"/>
    </i>
    <i>
      <x v="149"/>
      <x/>
    </i>
    <i r="1">
      <x v="1"/>
    </i>
    <i r="1">
      <x v="2"/>
    </i>
    <i>
      <x v="15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51"/>
      <x/>
    </i>
    <i r="1">
      <x v="2"/>
    </i>
    <i r="1">
      <x v="5"/>
    </i>
    <i>
      <x v="152"/>
      <x/>
    </i>
    <i r="1">
      <x v="1"/>
    </i>
    <i r="1">
      <x v="2"/>
    </i>
    <i r="1">
      <x v="5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4"/>
      <x v="2"/>
    </i>
    <i r="1">
      <x v="3"/>
    </i>
    <i r="1">
      <x v="6"/>
    </i>
    <i r="1">
      <x v="7"/>
    </i>
    <i>
      <x v="155"/>
      <x v="2"/>
    </i>
    <i>
      <x v="1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7"/>
      <x v="2"/>
    </i>
    <i r="1">
      <x v="3"/>
    </i>
    <i r="1">
      <x v="6"/>
    </i>
    <i>
      <x v="158"/>
      <x/>
    </i>
    <i r="1">
      <x v="1"/>
    </i>
    <i r="1">
      <x v="2"/>
    </i>
    <i r="1">
      <x v="5"/>
    </i>
    <i>
      <x v="159"/>
      <x/>
    </i>
    <i>
      <x v="160"/>
      <x/>
    </i>
    <i r="1">
      <x v="2"/>
    </i>
    <i r="1">
      <x v="5"/>
    </i>
    <i r="1">
      <x v="7"/>
    </i>
    <i>
      <x v="16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62"/>
      <x v="2"/>
    </i>
    <i>
      <x v="163"/>
      <x v="2"/>
    </i>
    <i r="1">
      <x v="3"/>
    </i>
    <i r="1">
      <x v="6"/>
    </i>
    <i r="1">
      <x v="7"/>
    </i>
    <i>
      <x v="164"/>
      <x v="2"/>
    </i>
    <i r="1">
      <x v="3"/>
    </i>
    <i r="1">
      <x v="6"/>
    </i>
    <i r="1">
      <x v="7"/>
    </i>
    <i>
      <x v="165"/>
      <x v="8"/>
    </i>
    <i t="grand">
      <x/>
    </i>
  </rowItems>
  <colItems count="1">
    <i/>
  </colItems>
  <pageFields count="1">
    <pageField fld="13" hier="0"/>
  </pageFields>
  <dataFields count="1">
    <dataField name="SUM of 本月結存" fld="13" baseField="0"/>
  </dataFields>
  <pivotTableStyleInfo showRowHeaders="1" showColHeaders="1" showRowStripes="0" showColStripes="0" showLastColumn="1"/>
  <filters count="1">
    <filter fld="13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Right="0"/>
  </sheetPr>
  <dimension ref="A1:O65"/>
  <sheetViews>
    <sheetView tabSelected="1" workbookViewId="0">
      <pane ySplit="2" topLeftCell="A3" activePane="bottomLeft" state="frozen"/>
      <selection pane="bottomLeft" activeCell="C60" sqref="C60"/>
    </sheetView>
  </sheetViews>
  <sheetFormatPr defaultColWidth="12.5703125" defaultRowHeight="15.75" customHeight="1"/>
  <cols>
    <col min="1" max="1" width="9" customWidth="1"/>
    <col min="2" max="2" width="24.42578125" customWidth="1"/>
    <col min="3" max="3" width="29" customWidth="1"/>
    <col min="4" max="4" width="17" customWidth="1"/>
    <col min="5" max="5" width="19.7109375" customWidth="1"/>
    <col min="6" max="6" width="5.42578125" customWidth="1"/>
    <col min="7" max="15" width="14.85546875" customWidth="1"/>
  </cols>
  <sheetData>
    <row r="1" spans="1:15" ht="16.5">
      <c r="A1" s="167" t="s">
        <v>0</v>
      </c>
      <c r="B1" s="170" t="s">
        <v>1</v>
      </c>
      <c r="C1" s="171" t="s">
        <v>2</v>
      </c>
      <c r="D1" s="171" t="s">
        <v>3</v>
      </c>
      <c r="E1" s="170" t="s">
        <v>4</v>
      </c>
      <c r="F1" s="17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6</v>
      </c>
      <c r="O1" s="3"/>
    </row>
    <row r="2" spans="1:15" ht="16.5">
      <c r="A2" s="168"/>
      <c r="B2" s="169"/>
      <c r="C2" s="169"/>
      <c r="D2" s="169"/>
      <c r="E2" s="169"/>
      <c r="F2" s="169"/>
      <c r="G2" s="4">
        <v>44886</v>
      </c>
      <c r="H2" s="5">
        <v>44887</v>
      </c>
      <c r="I2" s="5">
        <v>44888</v>
      </c>
      <c r="J2" s="5">
        <v>44889</v>
      </c>
      <c r="K2" s="5">
        <v>44890</v>
      </c>
      <c r="L2" s="6">
        <v>44891</v>
      </c>
      <c r="M2" s="6">
        <v>44892</v>
      </c>
      <c r="N2" s="4">
        <v>44893</v>
      </c>
      <c r="O2" s="7"/>
    </row>
    <row r="3" spans="1:15" ht="47.25">
      <c r="A3" s="8" t="s">
        <v>13</v>
      </c>
      <c r="B3" s="9" t="s">
        <v>14</v>
      </c>
      <c r="C3" s="10" t="s">
        <v>15</v>
      </c>
      <c r="D3" s="10" t="s">
        <v>16</v>
      </c>
      <c r="E3" s="11" t="s">
        <v>17</v>
      </c>
      <c r="F3" s="8" t="s">
        <v>18</v>
      </c>
      <c r="G3" s="12" t="s">
        <v>19</v>
      </c>
      <c r="H3" s="12" t="s">
        <v>19</v>
      </c>
      <c r="I3" s="12" t="s">
        <v>19</v>
      </c>
      <c r="J3" s="12" t="s">
        <v>19</v>
      </c>
      <c r="K3" s="12" t="s">
        <v>19</v>
      </c>
      <c r="L3" s="12" t="s">
        <v>19</v>
      </c>
      <c r="M3" s="12" t="s">
        <v>19</v>
      </c>
      <c r="N3" s="12" t="s">
        <v>19</v>
      </c>
      <c r="O3" s="13"/>
    </row>
    <row r="4" spans="1:15" ht="31.5">
      <c r="A4" s="19" t="str">
        <f>MID(C4,4,3)</f>
        <v>八德區</v>
      </c>
      <c r="B4" s="20" t="s">
        <v>40</v>
      </c>
      <c r="C4" s="21" t="s">
        <v>41</v>
      </c>
      <c r="D4" s="21" t="s">
        <v>42</v>
      </c>
      <c r="E4" s="12" t="s">
        <v>583</v>
      </c>
      <c r="F4" s="19"/>
      <c r="G4" s="22" t="s">
        <v>43</v>
      </c>
      <c r="H4" s="22" t="s">
        <v>44</v>
      </c>
      <c r="I4" s="22" t="s">
        <v>44</v>
      </c>
      <c r="J4" s="22" t="s">
        <v>44</v>
      </c>
      <c r="K4" s="22" t="s">
        <v>43</v>
      </c>
      <c r="L4" s="22" t="s">
        <v>43</v>
      </c>
      <c r="M4" s="22"/>
      <c r="N4" s="22" t="s">
        <v>43</v>
      </c>
      <c r="O4" s="23"/>
    </row>
    <row r="5" spans="1:15" ht="31.5">
      <c r="A5" s="19" t="str">
        <f>MID(C5,4,3)</f>
        <v>大園區</v>
      </c>
      <c r="B5" s="20" t="s">
        <v>57</v>
      </c>
      <c r="C5" s="21" t="s">
        <v>58</v>
      </c>
      <c r="D5" s="21" t="s">
        <v>59</v>
      </c>
      <c r="E5" s="12" t="s">
        <v>583</v>
      </c>
      <c r="F5" s="19"/>
      <c r="G5" s="22"/>
      <c r="H5" s="22"/>
      <c r="I5" s="22"/>
      <c r="J5" s="22"/>
      <c r="K5" s="22"/>
      <c r="L5" s="22"/>
      <c r="M5" s="22"/>
      <c r="N5" s="22"/>
      <c r="O5" s="23"/>
    </row>
    <row r="6" spans="1:15" ht="47.25">
      <c r="A6" s="14" t="str">
        <f>MID(C6,4,3)</f>
        <v>中壢區</v>
      </c>
      <c r="B6" s="15" t="s">
        <v>72</v>
      </c>
      <c r="C6" s="16" t="s">
        <v>73</v>
      </c>
      <c r="D6" s="16" t="s">
        <v>74</v>
      </c>
      <c r="E6" s="12" t="s">
        <v>583</v>
      </c>
      <c r="F6" s="14"/>
      <c r="G6" s="17" t="s">
        <v>75</v>
      </c>
      <c r="H6" s="12" t="s">
        <v>75</v>
      </c>
      <c r="I6" s="12" t="s">
        <v>75</v>
      </c>
      <c r="J6" s="12" t="s">
        <v>75</v>
      </c>
      <c r="K6" s="12" t="s">
        <v>75</v>
      </c>
      <c r="L6" s="12" t="s">
        <v>76</v>
      </c>
      <c r="M6" s="17" t="s">
        <v>36</v>
      </c>
      <c r="N6" s="17" t="s">
        <v>75</v>
      </c>
      <c r="O6" s="18"/>
    </row>
    <row r="7" spans="1:15" ht="31.5">
      <c r="A7" s="14" t="str">
        <f>MID(C7,4,3)</f>
        <v>中壢區</v>
      </c>
      <c r="B7" s="15" t="s">
        <v>77</v>
      </c>
      <c r="C7" s="16" t="s">
        <v>78</v>
      </c>
      <c r="D7" s="16" t="s">
        <v>79</v>
      </c>
      <c r="E7" s="12" t="s">
        <v>583</v>
      </c>
      <c r="F7" s="14"/>
      <c r="G7" s="17" t="s">
        <v>80</v>
      </c>
      <c r="H7" s="12"/>
      <c r="I7" s="17"/>
      <c r="J7" s="17" t="s">
        <v>80</v>
      </c>
      <c r="K7" s="17"/>
      <c r="L7" s="12"/>
      <c r="M7" s="17"/>
      <c r="N7" s="17" t="s">
        <v>80</v>
      </c>
      <c r="O7" s="18"/>
    </row>
    <row r="8" spans="1:15" ht="31.5">
      <c r="A8" s="14" t="str">
        <f>MID(C8,4,3)</f>
        <v>中壢區</v>
      </c>
      <c r="B8" s="15" t="s">
        <v>88</v>
      </c>
      <c r="C8" s="16" t="s">
        <v>89</v>
      </c>
      <c r="D8" s="16" t="s">
        <v>90</v>
      </c>
      <c r="E8" s="12" t="s">
        <v>583</v>
      </c>
      <c r="F8" s="14"/>
      <c r="G8" s="17" t="s">
        <v>91</v>
      </c>
      <c r="H8" s="17" t="s">
        <v>91</v>
      </c>
      <c r="I8" s="17" t="s">
        <v>91</v>
      </c>
      <c r="J8" s="17" t="s">
        <v>91</v>
      </c>
      <c r="K8" s="17" t="s">
        <v>91</v>
      </c>
      <c r="L8" s="12"/>
      <c r="M8" s="17"/>
      <c r="N8" s="17" t="s">
        <v>91</v>
      </c>
      <c r="O8" s="18"/>
    </row>
    <row r="9" spans="1:15" ht="31.5">
      <c r="A9" s="14" t="str">
        <f>MID(C9,4,3)</f>
        <v>中壢區</v>
      </c>
      <c r="B9" s="15" t="s">
        <v>95</v>
      </c>
      <c r="C9" s="16" t="s">
        <v>96</v>
      </c>
      <c r="D9" s="16" t="s">
        <v>97</v>
      </c>
      <c r="E9" s="12" t="s">
        <v>583</v>
      </c>
      <c r="F9" s="14"/>
      <c r="G9" s="17"/>
      <c r="H9" s="12"/>
      <c r="I9" s="12"/>
      <c r="J9" s="12"/>
      <c r="K9" s="12"/>
      <c r="L9" s="12"/>
      <c r="M9" s="17"/>
      <c r="N9" s="17"/>
      <c r="O9" s="18"/>
    </row>
    <row r="10" spans="1:15" ht="31.5">
      <c r="A10" s="14" t="str">
        <f>MID(C10,4,3)</f>
        <v>中壢區</v>
      </c>
      <c r="B10" s="15" t="s">
        <v>98</v>
      </c>
      <c r="C10" s="16" t="s">
        <v>99</v>
      </c>
      <c r="D10" s="16" t="s">
        <v>100</v>
      </c>
      <c r="E10" s="12" t="s">
        <v>583</v>
      </c>
      <c r="F10" s="14"/>
      <c r="G10" s="17" t="s">
        <v>101</v>
      </c>
      <c r="H10" s="17" t="s">
        <v>102</v>
      </c>
      <c r="I10" s="17" t="s">
        <v>102</v>
      </c>
      <c r="J10" s="17" t="s">
        <v>101</v>
      </c>
      <c r="K10" s="17" t="s">
        <v>102</v>
      </c>
      <c r="L10" s="17" t="s">
        <v>29</v>
      </c>
      <c r="M10" s="17"/>
      <c r="N10" s="17"/>
      <c r="O10" s="18"/>
    </row>
    <row r="11" spans="1:15" ht="31.5">
      <c r="A11" s="14" t="str">
        <f>MID(C11,4,3)</f>
        <v>中壢區</v>
      </c>
      <c r="B11" s="15" t="s">
        <v>106</v>
      </c>
      <c r="C11" s="16" t="s">
        <v>107</v>
      </c>
      <c r="D11" s="16" t="s">
        <v>108</v>
      </c>
      <c r="E11" s="12" t="s">
        <v>583</v>
      </c>
      <c r="F11" s="14"/>
      <c r="G11" s="17"/>
      <c r="H11" s="12"/>
      <c r="I11" s="12"/>
      <c r="J11" s="12"/>
      <c r="K11" s="12"/>
      <c r="L11" s="12"/>
      <c r="M11" s="17"/>
      <c r="N11" s="17"/>
      <c r="O11" s="18"/>
    </row>
    <row r="12" spans="1:15" ht="31.5">
      <c r="A12" s="14" t="str">
        <f>MID(C12,4,3)</f>
        <v>中壢區</v>
      </c>
      <c r="B12" s="15" t="s">
        <v>109</v>
      </c>
      <c r="C12" s="16" t="s">
        <v>110</v>
      </c>
      <c r="D12" s="16" t="s">
        <v>111</v>
      </c>
      <c r="E12" s="12" t="s">
        <v>583</v>
      </c>
      <c r="F12" s="14"/>
      <c r="G12" s="17"/>
      <c r="H12" s="12"/>
      <c r="I12" s="12"/>
      <c r="J12" s="12"/>
      <c r="K12" s="12"/>
      <c r="L12" s="12"/>
      <c r="M12" s="17"/>
      <c r="N12" s="17"/>
      <c r="O12" s="18"/>
    </row>
    <row r="13" spans="1:15" ht="31.5">
      <c r="A13" s="14" t="str">
        <f>MID(C13,4,3)</f>
        <v>中壢區</v>
      </c>
      <c r="B13" s="15" t="s">
        <v>113</v>
      </c>
      <c r="C13" s="16" t="s">
        <v>114</v>
      </c>
      <c r="D13" s="16" t="s">
        <v>115</v>
      </c>
      <c r="E13" s="12" t="s">
        <v>583</v>
      </c>
      <c r="F13" s="14"/>
      <c r="G13" s="17" t="s">
        <v>116</v>
      </c>
      <c r="H13" s="12" t="s">
        <v>117</v>
      </c>
      <c r="I13" s="12" t="s">
        <v>117</v>
      </c>
      <c r="J13" s="12" t="s">
        <v>117</v>
      </c>
      <c r="K13" s="12" t="s">
        <v>117</v>
      </c>
      <c r="L13" s="12" t="s">
        <v>116</v>
      </c>
      <c r="M13" s="17" t="s">
        <v>118</v>
      </c>
      <c r="N13" s="17" t="s">
        <v>117</v>
      </c>
      <c r="O13" s="18"/>
    </row>
    <row r="14" spans="1:15" ht="31.5">
      <c r="A14" s="14" t="str">
        <f>MID(C14,4,3)</f>
        <v>中壢區</v>
      </c>
      <c r="B14" s="15" t="s">
        <v>131</v>
      </c>
      <c r="C14" s="16" t="s">
        <v>132</v>
      </c>
      <c r="D14" s="16" t="s">
        <v>133</v>
      </c>
      <c r="E14" s="12" t="s">
        <v>583</v>
      </c>
      <c r="F14" s="14"/>
      <c r="G14" s="17" t="s">
        <v>29</v>
      </c>
      <c r="H14" s="12"/>
      <c r="I14" s="12"/>
      <c r="J14" s="12"/>
      <c r="K14" s="12"/>
      <c r="L14" s="12"/>
      <c r="M14" s="17"/>
      <c r="N14" s="17"/>
      <c r="O14" s="18"/>
    </row>
    <row r="15" spans="1:15" ht="31.5">
      <c r="A15" s="14" t="str">
        <f>MID(C15,4,3)</f>
        <v>中壢區</v>
      </c>
      <c r="B15" s="15" t="s">
        <v>143</v>
      </c>
      <c r="C15" s="16" t="s">
        <v>144</v>
      </c>
      <c r="D15" s="16" t="s">
        <v>145</v>
      </c>
      <c r="E15" s="12" t="s">
        <v>583</v>
      </c>
      <c r="F15" s="14"/>
      <c r="G15" s="17"/>
      <c r="H15" s="12"/>
      <c r="I15" s="12"/>
      <c r="J15" s="12"/>
      <c r="K15" s="12"/>
      <c r="L15" s="12"/>
      <c r="M15" s="17"/>
      <c r="N15" s="17"/>
      <c r="O15" s="18"/>
    </row>
    <row r="16" spans="1:15" ht="47.25">
      <c r="A16" s="14" t="str">
        <f>MID(C16,4,3)</f>
        <v>平鎮區</v>
      </c>
      <c r="B16" s="15" t="s">
        <v>146</v>
      </c>
      <c r="C16" s="16" t="s">
        <v>147</v>
      </c>
      <c r="D16" s="16" t="s">
        <v>148</v>
      </c>
      <c r="E16" s="12" t="s">
        <v>583</v>
      </c>
      <c r="F16" s="14"/>
      <c r="G16" s="17" t="s">
        <v>149</v>
      </c>
      <c r="H16" s="12" t="s">
        <v>149</v>
      </c>
      <c r="I16" s="12" t="s">
        <v>149</v>
      </c>
      <c r="J16" s="12" t="s">
        <v>149</v>
      </c>
      <c r="K16" s="12" t="s">
        <v>149</v>
      </c>
      <c r="L16" s="12" t="s">
        <v>149</v>
      </c>
      <c r="M16" s="17"/>
      <c r="N16" s="17" t="s">
        <v>149</v>
      </c>
      <c r="O16" s="18"/>
    </row>
    <row r="17" spans="1:15" ht="31.5">
      <c r="A17" s="14" t="str">
        <f>MID(C17,4,3)</f>
        <v>平鎮區</v>
      </c>
      <c r="B17" s="15" t="s">
        <v>150</v>
      </c>
      <c r="C17" s="16" t="s">
        <v>151</v>
      </c>
      <c r="D17" s="16" t="s">
        <v>152</v>
      </c>
      <c r="E17" s="12" t="s">
        <v>583</v>
      </c>
      <c r="F17" s="14"/>
      <c r="G17" s="17" t="s">
        <v>153</v>
      </c>
      <c r="H17" s="12" t="s">
        <v>153</v>
      </c>
      <c r="I17" s="12" t="s">
        <v>153</v>
      </c>
      <c r="J17" s="12" t="s">
        <v>153</v>
      </c>
      <c r="K17" s="12" t="s">
        <v>153</v>
      </c>
      <c r="L17" s="12"/>
      <c r="M17" s="17"/>
      <c r="N17" s="17"/>
      <c r="O17" s="18"/>
    </row>
    <row r="18" spans="1:15" ht="31.5">
      <c r="A18" s="14" t="str">
        <f>MID(C18,4,3)</f>
        <v>平鎮區</v>
      </c>
      <c r="B18" s="15" t="s">
        <v>160</v>
      </c>
      <c r="C18" s="16" t="s">
        <v>161</v>
      </c>
      <c r="D18" s="16" t="s">
        <v>162</v>
      </c>
      <c r="E18" s="12" t="s">
        <v>583</v>
      </c>
      <c r="F18" s="14"/>
      <c r="G18" s="17"/>
      <c r="H18" s="12"/>
      <c r="I18" s="12"/>
      <c r="J18" s="12"/>
      <c r="K18" s="12"/>
      <c r="L18" s="12"/>
      <c r="M18" s="17"/>
      <c r="N18" s="17"/>
      <c r="O18" s="18"/>
    </row>
    <row r="19" spans="1:15" ht="31.5">
      <c r="A19" s="14" t="str">
        <f>MID(C19,4,3)</f>
        <v>平鎮區</v>
      </c>
      <c r="B19" s="15" t="s">
        <v>163</v>
      </c>
      <c r="C19" s="16" t="s">
        <v>164</v>
      </c>
      <c r="D19" s="16" t="s">
        <v>165</v>
      </c>
      <c r="E19" s="12" t="s">
        <v>583</v>
      </c>
      <c r="F19" s="14"/>
      <c r="G19" s="17"/>
      <c r="H19" s="12"/>
      <c r="I19" s="12"/>
      <c r="J19" s="12"/>
      <c r="K19" s="12"/>
      <c r="L19" s="12"/>
      <c r="M19" s="17"/>
      <c r="N19" s="17"/>
      <c r="O19" s="18"/>
    </row>
    <row r="20" spans="1:15" ht="31.5">
      <c r="A20" s="14" t="str">
        <f>MID(C20,4,3)</f>
        <v>平鎮區</v>
      </c>
      <c r="B20" s="15" t="s">
        <v>172</v>
      </c>
      <c r="C20" s="16" t="s">
        <v>173</v>
      </c>
      <c r="D20" s="16" t="s">
        <v>174</v>
      </c>
      <c r="E20" s="12" t="s">
        <v>583</v>
      </c>
      <c r="F20" s="14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31.5">
      <c r="A21" s="14" t="str">
        <f>MID(C21,4,3)</f>
        <v>平鎮區</v>
      </c>
      <c r="B21" s="15" t="s">
        <v>175</v>
      </c>
      <c r="C21" s="16" t="s">
        <v>176</v>
      </c>
      <c r="D21" s="16" t="s">
        <v>177</v>
      </c>
      <c r="E21" s="12" t="s">
        <v>583</v>
      </c>
      <c r="F21" s="14"/>
      <c r="G21" s="12"/>
      <c r="H21" s="12" t="s">
        <v>118</v>
      </c>
      <c r="I21" s="12"/>
      <c r="J21" s="12"/>
      <c r="K21" s="12" t="s">
        <v>118</v>
      </c>
      <c r="L21" s="12" t="s">
        <v>87</v>
      </c>
      <c r="M21" s="26"/>
      <c r="N21" s="12"/>
      <c r="O21" s="27"/>
    </row>
    <row r="22" spans="1:15" ht="31.5">
      <c r="A22" s="14" t="str">
        <f>MID(C22,4,3)</f>
        <v>平鎮區</v>
      </c>
      <c r="B22" s="15" t="s">
        <v>178</v>
      </c>
      <c r="C22" s="16" t="s">
        <v>179</v>
      </c>
      <c r="D22" s="16" t="s">
        <v>180</v>
      </c>
      <c r="E22" s="12" t="s">
        <v>583</v>
      </c>
      <c r="F22" s="14"/>
      <c r="G22" s="12"/>
      <c r="H22" s="13"/>
      <c r="I22" s="12"/>
      <c r="J22" s="13"/>
      <c r="K22" s="12"/>
      <c r="L22" s="12"/>
      <c r="M22" s="12"/>
      <c r="N22" s="12"/>
      <c r="O22" s="13"/>
    </row>
    <row r="23" spans="1:15" ht="31.5">
      <c r="A23" s="14" t="str">
        <f>MID(C23,4,3)</f>
        <v>平鎮區</v>
      </c>
      <c r="B23" s="15" t="s">
        <v>181</v>
      </c>
      <c r="C23" s="16" t="s">
        <v>182</v>
      </c>
      <c r="D23" s="16" t="s">
        <v>183</v>
      </c>
      <c r="E23" s="12" t="s">
        <v>583</v>
      </c>
      <c r="F23" s="14"/>
      <c r="G23" s="12"/>
      <c r="H23" s="26"/>
      <c r="I23" s="12" t="s">
        <v>184</v>
      </c>
      <c r="J23" s="26"/>
      <c r="K23" s="12"/>
      <c r="L23" s="13"/>
      <c r="M23" s="26"/>
      <c r="N23" s="12"/>
      <c r="O23" s="27"/>
    </row>
    <row r="24" spans="1:15" ht="47.25">
      <c r="A24" s="19" t="str">
        <f>MID(C24,4,3)</f>
        <v>桃園區</v>
      </c>
      <c r="B24" s="20" t="s">
        <v>188</v>
      </c>
      <c r="C24" s="25" t="s">
        <v>189</v>
      </c>
      <c r="D24" s="25" t="s">
        <v>190</v>
      </c>
      <c r="E24" s="12" t="s">
        <v>583</v>
      </c>
      <c r="F24" s="19"/>
      <c r="G24" s="24" t="s">
        <v>191</v>
      </c>
      <c r="H24" s="24" t="s">
        <v>191</v>
      </c>
      <c r="I24" s="24" t="s">
        <v>191</v>
      </c>
      <c r="J24" s="24" t="s">
        <v>191</v>
      </c>
      <c r="K24" s="24" t="s">
        <v>191</v>
      </c>
      <c r="L24" s="29"/>
      <c r="M24" s="24"/>
      <c r="N24" s="24" t="s">
        <v>191</v>
      </c>
      <c r="O24" s="28"/>
    </row>
    <row r="25" spans="1:15" ht="47.25">
      <c r="A25" s="19" t="str">
        <f>MID(C25,4,3)</f>
        <v>桃園區</v>
      </c>
      <c r="B25" s="20" t="s">
        <v>192</v>
      </c>
      <c r="C25" s="25" t="s">
        <v>193</v>
      </c>
      <c r="D25" s="25" t="s">
        <v>194</v>
      </c>
      <c r="E25" s="12" t="s">
        <v>583</v>
      </c>
      <c r="F25" s="24">
        <v>21</v>
      </c>
      <c r="G25" s="22" t="s">
        <v>195</v>
      </c>
      <c r="H25" s="22" t="s">
        <v>195</v>
      </c>
      <c r="I25" s="22" t="s">
        <v>195</v>
      </c>
      <c r="J25" s="22" t="s">
        <v>196</v>
      </c>
      <c r="K25" s="22" t="s">
        <v>195</v>
      </c>
      <c r="L25" s="22" t="s">
        <v>197</v>
      </c>
      <c r="M25" s="22"/>
      <c r="N25" s="22" t="s">
        <v>195</v>
      </c>
      <c r="O25" s="23"/>
    </row>
    <row r="26" spans="1:15" ht="47.25">
      <c r="A26" s="19" t="str">
        <f>MID(C26,4,3)</f>
        <v>桃園區</v>
      </c>
      <c r="B26" s="20" t="s">
        <v>198</v>
      </c>
      <c r="C26" s="25" t="s">
        <v>199</v>
      </c>
      <c r="D26" s="25" t="s">
        <v>200</v>
      </c>
      <c r="E26" s="12" t="s">
        <v>583</v>
      </c>
      <c r="F26" s="30"/>
      <c r="G26" s="24" t="s">
        <v>201</v>
      </c>
      <c r="H26" s="24" t="s">
        <v>201</v>
      </c>
      <c r="I26" s="24" t="s">
        <v>201</v>
      </c>
      <c r="J26" s="24" t="s">
        <v>201</v>
      </c>
      <c r="K26" s="24" t="s">
        <v>201</v>
      </c>
      <c r="L26" s="24" t="s">
        <v>202</v>
      </c>
      <c r="M26" s="24" t="s">
        <v>29</v>
      </c>
      <c r="N26" s="24" t="s">
        <v>201</v>
      </c>
      <c r="O26" s="23"/>
    </row>
    <row r="27" spans="1:15" ht="47.25">
      <c r="A27" s="19" t="str">
        <f>MID(C27,4,3)</f>
        <v>桃園區</v>
      </c>
      <c r="B27" s="20" t="s">
        <v>209</v>
      </c>
      <c r="C27" s="25" t="s">
        <v>210</v>
      </c>
      <c r="D27" s="25" t="s">
        <v>211</v>
      </c>
      <c r="E27" s="12" t="s">
        <v>583</v>
      </c>
      <c r="F27" s="19"/>
      <c r="G27" s="24"/>
      <c r="H27" s="24"/>
      <c r="I27" s="24"/>
      <c r="J27" s="24"/>
      <c r="K27" s="24" t="s">
        <v>212</v>
      </c>
      <c r="L27" s="24" t="s">
        <v>212</v>
      </c>
      <c r="M27" s="24"/>
      <c r="N27" s="24"/>
      <c r="O27" s="28"/>
    </row>
    <row r="28" spans="1:15" ht="15.75" customHeight="1">
      <c r="A28" s="19" t="str">
        <f>MID(C28,4,3)</f>
        <v>桃園區</v>
      </c>
      <c r="B28" s="20" t="s">
        <v>216</v>
      </c>
      <c r="C28" s="25" t="s">
        <v>217</v>
      </c>
      <c r="D28" s="25" t="s">
        <v>218</v>
      </c>
      <c r="E28" s="12" t="s">
        <v>583</v>
      </c>
      <c r="F28" s="19"/>
      <c r="G28" s="31" t="s">
        <v>219</v>
      </c>
      <c r="H28" s="32" t="s">
        <v>220</v>
      </c>
      <c r="I28" s="32" t="s">
        <v>219</v>
      </c>
      <c r="J28" s="32" t="s">
        <v>220</v>
      </c>
      <c r="K28" s="31" t="s">
        <v>219</v>
      </c>
      <c r="L28" s="32" t="s">
        <v>116</v>
      </c>
      <c r="M28" s="33"/>
      <c r="N28" s="31" t="s">
        <v>219</v>
      </c>
      <c r="O28" s="34"/>
    </row>
    <row r="29" spans="1:15" ht="31.5">
      <c r="A29" s="19" t="str">
        <f>MID(C29,4,3)</f>
        <v>桃園區</v>
      </c>
      <c r="B29" s="20" t="s">
        <v>221</v>
      </c>
      <c r="C29" s="25" t="s">
        <v>222</v>
      </c>
      <c r="D29" s="25" t="s">
        <v>223</v>
      </c>
      <c r="E29" s="12" t="s">
        <v>583</v>
      </c>
      <c r="F29" s="19"/>
      <c r="G29" s="22" t="s">
        <v>224</v>
      </c>
      <c r="H29" s="22" t="s">
        <v>224</v>
      </c>
      <c r="I29" s="22" t="s">
        <v>225</v>
      </c>
      <c r="J29" s="22" t="s">
        <v>225</v>
      </c>
      <c r="K29" s="22" t="s">
        <v>225</v>
      </c>
      <c r="L29" s="22" t="s">
        <v>226</v>
      </c>
      <c r="M29" s="22"/>
      <c r="N29" s="22"/>
      <c r="O29" s="23"/>
    </row>
    <row r="30" spans="1:15" ht="31.5">
      <c r="A30" s="19" t="str">
        <f>MID(C30,4,3)</f>
        <v>桃園區</v>
      </c>
      <c r="B30" s="20" t="s">
        <v>227</v>
      </c>
      <c r="C30" s="25" t="s">
        <v>228</v>
      </c>
      <c r="D30" s="25" t="s">
        <v>229</v>
      </c>
      <c r="E30" s="12" t="s">
        <v>583</v>
      </c>
      <c r="F30" s="19"/>
      <c r="G30" s="24" t="s">
        <v>230</v>
      </c>
      <c r="H30" s="24" t="s">
        <v>230</v>
      </c>
      <c r="I30" s="24" t="s">
        <v>230</v>
      </c>
      <c r="J30" s="24"/>
      <c r="K30" s="24" t="s">
        <v>230</v>
      </c>
      <c r="L30" s="24"/>
      <c r="M30" s="24"/>
      <c r="N30" s="24" t="s">
        <v>230</v>
      </c>
      <c r="O30" s="28"/>
    </row>
    <row r="31" spans="1:15" ht="47.25">
      <c r="A31" s="19" t="str">
        <f>MID(C31,4,3)</f>
        <v>桃園區</v>
      </c>
      <c r="B31" s="20" t="s">
        <v>231</v>
      </c>
      <c r="C31" s="25" t="s">
        <v>232</v>
      </c>
      <c r="D31" s="25" t="s">
        <v>233</v>
      </c>
      <c r="E31" s="12" t="s">
        <v>583</v>
      </c>
      <c r="F31" s="19"/>
      <c r="G31" s="24" t="s">
        <v>201</v>
      </c>
      <c r="H31" s="24" t="s">
        <v>201</v>
      </c>
      <c r="I31" s="24" t="s">
        <v>201</v>
      </c>
      <c r="J31" s="24" t="s">
        <v>201</v>
      </c>
      <c r="K31" s="24" t="s">
        <v>201</v>
      </c>
      <c r="L31" s="24" t="s">
        <v>202</v>
      </c>
      <c r="M31" s="24" t="s">
        <v>29</v>
      </c>
      <c r="N31" s="24" t="s">
        <v>201</v>
      </c>
      <c r="O31" s="23"/>
    </row>
    <row r="32" spans="1:15" ht="47.25">
      <c r="A32" s="19" t="str">
        <f>MID(C32,4,3)</f>
        <v>桃園區</v>
      </c>
      <c r="B32" s="20" t="s">
        <v>234</v>
      </c>
      <c r="C32" s="25" t="s">
        <v>235</v>
      </c>
      <c r="D32" s="25" t="s">
        <v>236</v>
      </c>
      <c r="E32" s="12" t="s">
        <v>583</v>
      </c>
      <c r="F32" s="30"/>
      <c r="G32" s="22" t="s">
        <v>237</v>
      </c>
      <c r="H32" s="22" t="s">
        <v>237</v>
      </c>
      <c r="I32" s="22" t="s">
        <v>237</v>
      </c>
      <c r="J32" s="22" t="s">
        <v>237</v>
      </c>
      <c r="K32" s="22" t="s">
        <v>237</v>
      </c>
      <c r="L32" s="22" t="s">
        <v>238</v>
      </c>
      <c r="M32" s="22"/>
      <c r="N32" s="22"/>
      <c r="O32" s="23"/>
    </row>
    <row r="33" spans="1:15" ht="47.25">
      <c r="A33" s="19" t="str">
        <f>MID(C33,4,3)</f>
        <v>桃園區</v>
      </c>
      <c r="B33" s="20" t="s">
        <v>239</v>
      </c>
      <c r="C33" s="25" t="s">
        <v>240</v>
      </c>
      <c r="D33" s="25" t="s">
        <v>241</v>
      </c>
      <c r="E33" s="12" t="s">
        <v>583</v>
      </c>
      <c r="F33" s="19"/>
      <c r="G33" s="22" t="s">
        <v>242</v>
      </c>
      <c r="H33" s="24" t="s">
        <v>243</v>
      </c>
      <c r="I33" s="24" t="s">
        <v>243</v>
      </c>
      <c r="J33" s="24" t="s">
        <v>243</v>
      </c>
      <c r="K33" s="24" t="s">
        <v>243</v>
      </c>
      <c r="L33" s="24" t="s">
        <v>244</v>
      </c>
      <c r="M33" s="22"/>
      <c r="N33" s="22" t="s">
        <v>242</v>
      </c>
      <c r="O33" s="23"/>
    </row>
    <row r="34" spans="1:15" ht="31.5">
      <c r="A34" s="19" t="str">
        <f>MID(C34,4,3)</f>
        <v>桃園區</v>
      </c>
      <c r="B34" s="20" t="s">
        <v>248</v>
      </c>
      <c r="C34" s="25" t="s">
        <v>249</v>
      </c>
      <c r="D34" s="25" t="s">
        <v>250</v>
      </c>
      <c r="E34" s="12" t="s">
        <v>583</v>
      </c>
      <c r="F34" s="19"/>
      <c r="G34" s="24"/>
      <c r="H34" s="24"/>
      <c r="I34" s="24"/>
      <c r="J34" s="24"/>
      <c r="K34" s="24"/>
      <c r="L34" s="24"/>
      <c r="M34" s="24"/>
      <c r="N34" s="24"/>
      <c r="O34" s="28"/>
    </row>
    <row r="35" spans="1:15" ht="47.25">
      <c r="A35" s="19" t="str">
        <f>MID(C35,4,3)</f>
        <v>桃園區</v>
      </c>
      <c r="B35" s="20" t="s">
        <v>254</v>
      </c>
      <c r="C35" s="25" t="s">
        <v>255</v>
      </c>
      <c r="D35" s="25" t="s">
        <v>256</v>
      </c>
      <c r="E35" s="12" t="s">
        <v>583</v>
      </c>
      <c r="F35" s="19"/>
      <c r="G35" s="24"/>
      <c r="H35" s="24" t="s">
        <v>191</v>
      </c>
      <c r="I35" s="24" t="s">
        <v>191</v>
      </c>
      <c r="J35" s="24" t="s">
        <v>191</v>
      </c>
      <c r="K35" s="24" t="s">
        <v>191</v>
      </c>
      <c r="L35" s="24"/>
      <c r="M35" s="24"/>
      <c r="N35" s="24"/>
      <c r="O35" s="28"/>
    </row>
    <row r="36" spans="1:15" ht="31.5">
      <c r="A36" s="19" t="str">
        <f>MID(C36,4,3)</f>
        <v>桃園區</v>
      </c>
      <c r="B36" s="20" t="s">
        <v>263</v>
      </c>
      <c r="C36" s="25" t="s">
        <v>264</v>
      </c>
      <c r="D36" s="25" t="s">
        <v>265</v>
      </c>
      <c r="E36" s="12" t="s">
        <v>583</v>
      </c>
      <c r="F36" s="19"/>
      <c r="G36" s="22" t="s">
        <v>266</v>
      </c>
      <c r="H36" s="24" t="s">
        <v>267</v>
      </c>
      <c r="I36" s="24" t="s">
        <v>267</v>
      </c>
      <c r="J36" s="24" t="s">
        <v>268</v>
      </c>
      <c r="K36" s="24" t="s">
        <v>267</v>
      </c>
      <c r="L36" s="24" t="s">
        <v>267</v>
      </c>
      <c r="M36" s="24"/>
      <c r="N36" s="24"/>
      <c r="O36" s="28"/>
    </row>
    <row r="37" spans="1:15" ht="47.25">
      <c r="A37" s="19" t="str">
        <f>MID(C37,4,3)</f>
        <v>桃園區</v>
      </c>
      <c r="B37" s="20" t="s">
        <v>272</v>
      </c>
      <c r="C37" s="25" t="s">
        <v>273</v>
      </c>
      <c r="D37" s="25" t="s">
        <v>274</v>
      </c>
      <c r="E37" s="12" t="s">
        <v>583</v>
      </c>
      <c r="F37" s="19"/>
      <c r="G37" s="24" t="s">
        <v>275</v>
      </c>
      <c r="H37" s="24" t="s">
        <v>275</v>
      </c>
      <c r="I37" s="24" t="s">
        <v>275</v>
      </c>
      <c r="J37" s="24" t="s">
        <v>275</v>
      </c>
      <c r="K37" s="24" t="s">
        <v>275</v>
      </c>
      <c r="L37" s="24"/>
      <c r="M37" s="24"/>
      <c r="N37" s="24"/>
      <c r="O37" s="28"/>
    </row>
    <row r="38" spans="1:15" ht="31.5">
      <c r="A38" s="14" t="str">
        <f>MID(C38,4,3)</f>
        <v>桃園區</v>
      </c>
      <c r="B38" s="15" t="s">
        <v>279</v>
      </c>
      <c r="C38" s="25" t="s">
        <v>280</v>
      </c>
      <c r="D38" s="25" t="s">
        <v>281</v>
      </c>
      <c r="E38" s="12" t="s">
        <v>583</v>
      </c>
      <c r="F38" s="19"/>
      <c r="G38" s="24"/>
      <c r="I38" s="24"/>
      <c r="J38" s="24"/>
      <c r="K38" s="24"/>
      <c r="L38" s="24"/>
      <c r="M38" s="24"/>
      <c r="N38" s="24"/>
      <c r="O38" s="28"/>
    </row>
    <row r="39" spans="1:15" ht="31.5">
      <c r="A39" s="14" t="str">
        <f>MID(C39,4,3)</f>
        <v>桃園區</v>
      </c>
      <c r="B39" s="15" t="s">
        <v>282</v>
      </c>
      <c r="C39" s="25" t="s">
        <v>283</v>
      </c>
      <c r="D39" s="25" t="s">
        <v>284</v>
      </c>
      <c r="E39" s="12" t="s">
        <v>583</v>
      </c>
      <c r="F39" s="19"/>
      <c r="G39" s="24" t="s">
        <v>285</v>
      </c>
      <c r="H39" s="24" t="s">
        <v>286</v>
      </c>
      <c r="I39" s="24" t="s">
        <v>285</v>
      </c>
      <c r="J39" s="24" t="s">
        <v>286</v>
      </c>
      <c r="K39" s="24" t="s">
        <v>285</v>
      </c>
      <c r="L39" s="24" t="s">
        <v>286</v>
      </c>
      <c r="M39" s="24"/>
      <c r="N39" s="24"/>
      <c r="O39" s="28"/>
    </row>
    <row r="40" spans="1:15" ht="31.5">
      <c r="A40" s="14" t="str">
        <f>MID(C40,4,3)</f>
        <v>桃園區</v>
      </c>
      <c r="B40" s="15" t="s">
        <v>290</v>
      </c>
      <c r="C40" s="25" t="s">
        <v>291</v>
      </c>
      <c r="D40" s="25" t="s">
        <v>292</v>
      </c>
      <c r="E40" s="12" t="s">
        <v>583</v>
      </c>
      <c r="F40" s="19"/>
      <c r="G40" s="24" t="s">
        <v>293</v>
      </c>
      <c r="H40" s="24" t="s">
        <v>293</v>
      </c>
      <c r="I40" s="24" t="s">
        <v>293</v>
      </c>
      <c r="J40" s="24" t="s">
        <v>294</v>
      </c>
      <c r="K40" s="24"/>
      <c r="L40" s="24"/>
      <c r="M40" s="24"/>
      <c r="N40" s="24"/>
      <c r="O40" s="28"/>
    </row>
    <row r="41" spans="1:15" ht="31.5">
      <c r="A41" s="14" t="str">
        <f>MID(C41,4,3)</f>
        <v>桃園區</v>
      </c>
      <c r="B41" s="15" t="s">
        <v>295</v>
      </c>
      <c r="C41" s="25" t="s">
        <v>296</v>
      </c>
      <c r="D41" s="25" t="s">
        <v>297</v>
      </c>
      <c r="E41" s="12" t="s">
        <v>583</v>
      </c>
      <c r="F41" s="19"/>
      <c r="G41" s="24"/>
      <c r="H41" s="24"/>
      <c r="I41" s="24"/>
      <c r="J41" s="24"/>
      <c r="K41" s="24"/>
      <c r="L41" s="24"/>
      <c r="M41" s="24"/>
      <c r="N41" s="24"/>
      <c r="O41" s="28"/>
    </row>
    <row r="42" spans="1:15" ht="31.5">
      <c r="A42" s="14" t="str">
        <f>MID(C42,4,3)</f>
        <v>桃園區</v>
      </c>
      <c r="B42" s="15" t="s">
        <v>298</v>
      </c>
      <c r="C42" s="25" t="s">
        <v>299</v>
      </c>
      <c r="D42" s="25" t="s">
        <v>300</v>
      </c>
      <c r="E42" s="12" t="s">
        <v>583</v>
      </c>
      <c r="F42" s="19"/>
      <c r="G42" s="24"/>
      <c r="H42" s="24"/>
      <c r="I42" s="24"/>
      <c r="J42" s="24"/>
      <c r="K42" s="24"/>
      <c r="L42" s="24"/>
      <c r="M42" s="24"/>
      <c r="N42" s="24"/>
      <c r="O42" s="28"/>
    </row>
    <row r="43" spans="1:15" ht="31.5">
      <c r="A43" s="14" t="str">
        <f>MID(C43,4,3)</f>
        <v>桃園區</v>
      </c>
      <c r="B43" s="15" t="s">
        <v>307</v>
      </c>
      <c r="C43" s="25" t="s">
        <v>308</v>
      </c>
      <c r="D43" s="25" t="s">
        <v>309</v>
      </c>
      <c r="E43" s="12" t="s">
        <v>583</v>
      </c>
      <c r="F43" s="19"/>
      <c r="G43" s="24"/>
      <c r="H43" s="24"/>
      <c r="I43" s="24"/>
      <c r="J43" s="24"/>
      <c r="K43" s="24"/>
      <c r="L43" s="24"/>
      <c r="M43" s="24"/>
      <c r="N43" s="24"/>
      <c r="O43" s="28"/>
    </row>
    <row r="44" spans="1:15" ht="47.25">
      <c r="A44" s="14" t="str">
        <f>MID(C44,4,3)</f>
        <v>桃園區</v>
      </c>
      <c r="B44" s="15" t="s">
        <v>316</v>
      </c>
      <c r="C44" s="25" t="s">
        <v>317</v>
      </c>
      <c r="D44" s="25" t="s">
        <v>318</v>
      </c>
      <c r="E44" s="12" t="s">
        <v>583</v>
      </c>
      <c r="F44" s="19"/>
      <c r="G44" s="24" t="s">
        <v>319</v>
      </c>
      <c r="H44" s="24" t="s">
        <v>320</v>
      </c>
      <c r="I44" s="24" t="s">
        <v>319</v>
      </c>
      <c r="J44" s="24" t="s">
        <v>319</v>
      </c>
      <c r="K44" s="24" t="s">
        <v>319</v>
      </c>
      <c r="L44" s="24" t="s">
        <v>29</v>
      </c>
      <c r="M44" s="24"/>
      <c r="N44" s="24" t="s">
        <v>319</v>
      </c>
      <c r="O44" s="28"/>
    </row>
    <row r="45" spans="1:15" ht="31.5">
      <c r="A45" s="14" t="str">
        <f>MID(C45,4,3)</f>
        <v>桃園區</v>
      </c>
      <c r="B45" s="15" t="s">
        <v>321</v>
      </c>
      <c r="C45" s="25" t="s">
        <v>322</v>
      </c>
      <c r="D45" s="25" t="s">
        <v>323</v>
      </c>
      <c r="E45" s="12" t="s">
        <v>583</v>
      </c>
      <c r="F45" s="19"/>
      <c r="G45" s="24"/>
      <c r="H45" s="24"/>
      <c r="I45" s="24"/>
      <c r="J45" s="24"/>
      <c r="K45" s="24"/>
      <c r="L45" s="24"/>
      <c r="M45" s="24"/>
      <c r="N45" s="24"/>
      <c r="O45" s="28"/>
    </row>
    <row r="46" spans="1:15" ht="31.5">
      <c r="A46" s="14" t="str">
        <f>MID(C46,4,3)</f>
        <v>楊梅區</v>
      </c>
      <c r="B46" s="15" t="s">
        <v>340</v>
      </c>
      <c r="C46" s="25" t="s">
        <v>341</v>
      </c>
      <c r="D46" s="25" t="s">
        <v>342</v>
      </c>
      <c r="E46" s="12" t="s">
        <v>583</v>
      </c>
      <c r="F46" s="19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47.25">
      <c r="A47" s="14" t="str">
        <f>MID(C47,4,3)</f>
        <v>楊梅區</v>
      </c>
      <c r="B47" s="15" t="s">
        <v>343</v>
      </c>
      <c r="C47" s="25" t="s">
        <v>344</v>
      </c>
      <c r="D47" s="25" t="s">
        <v>345</v>
      </c>
      <c r="E47" s="12" t="s">
        <v>583</v>
      </c>
      <c r="F47" s="19"/>
      <c r="G47" s="24" t="s">
        <v>346</v>
      </c>
      <c r="H47" s="24"/>
      <c r="I47" s="24" t="s">
        <v>346</v>
      </c>
      <c r="J47" s="24" t="s">
        <v>346</v>
      </c>
      <c r="K47" s="24"/>
      <c r="L47" s="24"/>
      <c r="M47" s="24"/>
      <c r="N47" s="24"/>
      <c r="O47" s="28"/>
    </row>
    <row r="48" spans="1:15" ht="31.5">
      <c r="A48" s="14" t="str">
        <f>MID(C48,4,3)</f>
        <v>楊梅區</v>
      </c>
      <c r="B48" s="15" t="s">
        <v>359</v>
      </c>
      <c r="C48" s="25" t="s">
        <v>360</v>
      </c>
      <c r="D48" s="25" t="s">
        <v>361</v>
      </c>
      <c r="E48" s="12" t="s">
        <v>583</v>
      </c>
      <c r="F48" s="19"/>
      <c r="G48" s="24"/>
      <c r="H48" s="24"/>
      <c r="I48" s="24"/>
      <c r="J48" s="24"/>
      <c r="K48" s="24"/>
      <c r="L48" s="24"/>
      <c r="M48" s="24"/>
      <c r="N48" s="24"/>
      <c r="O48" s="28"/>
    </row>
    <row r="49" spans="1:15" ht="31.5">
      <c r="A49" s="14" t="str">
        <f>MID(C49,4,3)</f>
        <v>龍潭區</v>
      </c>
      <c r="B49" s="15" t="s">
        <v>362</v>
      </c>
      <c r="C49" s="25" t="s">
        <v>363</v>
      </c>
      <c r="D49" s="25" t="s">
        <v>364</v>
      </c>
      <c r="E49" s="12" t="s">
        <v>583</v>
      </c>
      <c r="F49" s="19"/>
      <c r="G49" s="22"/>
      <c r="H49" s="22" t="s">
        <v>112</v>
      </c>
      <c r="I49" s="22"/>
      <c r="J49" s="22" t="s">
        <v>112</v>
      </c>
      <c r="K49" s="22"/>
      <c r="L49" s="22" t="s">
        <v>112</v>
      </c>
      <c r="M49" s="22"/>
      <c r="N49" s="22"/>
      <c r="O49" s="23"/>
    </row>
    <row r="50" spans="1:15" ht="47.25">
      <c r="A50" s="14" t="str">
        <f>MID(C50,4,3)</f>
        <v>龍潭區</v>
      </c>
      <c r="B50" s="15" t="s">
        <v>377</v>
      </c>
      <c r="C50" s="25" t="s">
        <v>378</v>
      </c>
      <c r="D50" s="25" t="s">
        <v>379</v>
      </c>
      <c r="E50" s="12" t="s">
        <v>583</v>
      </c>
      <c r="F50" s="19"/>
      <c r="G50" s="24" t="s">
        <v>380</v>
      </c>
      <c r="H50" s="24" t="s">
        <v>380</v>
      </c>
      <c r="I50" s="24" t="s">
        <v>380</v>
      </c>
      <c r="J50" s="24" t="s">
        <v>380</v>
      </c>
      <c r="K50" s="24" t="s">
        <v>380</v>
      </c>
      <c r="L50" s="24" t="s">
        <v>381</v>
      </c>
      <c r="M50" s="24" t="s">
        <v>381</v>
      </c>
      <c r="N50" s="24" t="s">
        <v>380</v>
      </c>
      <c r="O50" s="28"/>
    </row>
    <row r="51" spans="1:15" ht="31.5">
      <c r="A51" s="14" t="str">
        <f>MID(C51,4,3)</f>
        <v>蘆竹區</v>
      </c>
      <c r="B51" s="15" t="s">
        <v>410</v>
      </c>
      <c r="C51" s="25" t="s">
        <v>411</v>
      </c>
      <c r="D51" s="25" t="s">
        <v>412</v>
      </c>
      <c r="E51" s="12" t="s">
        <v>583</v>
      </c>
      <c r="F51" s="19">
        <v>20</v>
      </c>
      <c r="G51" s="22"/>
      <c r="H51" s="22" t="s">
        <v>80</v>
      </c>
      <c r="I51" s="22"/>
      <c r="J51" s="22"/>
      <c r="K51" s="22" t="s">
        <v>413</v>
      </c>
      <c r="L51" s="22" t="s">
        <v>36</v>
      </c>
      <c r="M51" s="22"/>
      <c r="N51" s="22"/>
      <c r="O51" s="23"/>
    </row>
    <row r="52" spans="1:15" ht="31.5">
      <c r="A52" s="14" t="str">
        <f>MID(C52,4,3)</f>
        <v>蘆竹區</v>
      </c>
      <c r="B52" s="15" t="s">
        <v>414</v>
      </c>
      <c r="C52" s="25" t="s">
        <v>415</v>
      </c>
      <c r="D52" s="25" t="s">
        <v>416</v>
      </c>
      <c r="E52" s="12" t="s">
        <v>583</v>
      </c>
      <c r="F52" s="19"/>
      <c r="G52" s="22" t="s">
        <v>417</v>
      </c>
      <c r="H52" s="22" t="s">
        <v>417</v>
      </c>
      <c r="I52" s="22"/>
      <c r="J52" s="22"/>
      <c r="K52" s="22"/>
      <c r="L52" s="22"/>
      <c r="M52" s="22"/>
      <c r="N52" s="22"/>
      <c r="O52" s="23"/>
    </row>
    <row r="53" spans="1:15" ht="47.25">
      <c r="A53" s="14" t="str">
        <f>MID(C53,4,3)</f>
        <v>蘆竹區</v>
      </c>
      <c r="B53" s="15" t="s">
        <v>430</v>
      </c>
      <c r="C53" s="25" t="s">
        <v>431</v>
      </c>
      <c r="D53" s="25" t="s">
        <v>432</v>
      </c>
      <c r="E53" s="12" t="s">
        <v>583</v>
      </c>
      <c r="F53" s="19"/>
      <c r="G53" s="22" t="s">
        <v>433</v>
      </c>
      <c r="H53" s="22" t="s">
        <v>433</v>
      </c>
      <c r="I53" s="22" t="s">
        <v>433</v>
      </c>
      <c r="J53" s="22" t="s">
        <v>433</v>
      </c>
      <c r="K53" s="22" t="s">
        <v>433</v>
      </c>
      <c r="L53" s="22" t="s">
        <v>112</v>
      </c>
      <c r="M53" s="22"/>
      <c r="N53" s="22"/>
      <c r="O53" s="23"/>
    </row>
    <row r="54" spans="1:15" ht="31.5">
      <c r="A54" s="14" t="str">
        <f>MID(C54,4,3)</f>
        <v>蘆竹區</v>
      </c>
      <c r="B54" s="15" t="s">
        <v>434</v>
      </c>
      <c r="C54" s="25" t="s">
        <v>435</v>
      </c>
      <c r="D54" s="25" t="s">
        <v>436</v>
      </c>
      <c r="E54" s="12" t="s">
        <v>583</v>
      </c>
      <c r="F54" s="19"/>
      <c r="G54" s="24" t="s">
        <v>116</v>
      </c>
      <c r="H54" s="24" t="s">
        <v>116</v>
      </c>
      <c r="I54" s="24" t="s">
        <v>116</v>
      </c>
      <c r="J54" s="24" t="s">
        <v>116</v>
      </c>
      <c r="K54" s="24"/>
      <c r="L54" s="24" t="s">
        <v>116</v>
      </c>
      <c r="M54" s="24"/>
      <c r="N54" s="24"/>
      <c r="O54" s="28"/>
    </row>
    <row r="55" spans="1:15" ht="31.5">
      <c r="A55" s="14" t="str">
        <f>MID(C55,4,3)</f>
        <v>觀音區</v>
      </c>
      <c r="B55" s="15" t="s">
        <v>440</v>
      </c>
      <c r="C55" s="25" t="s">
        <v>441</v>
      </c>
      <c r="D55" s="25" t="s">
        <v>442</v>
      </c>
      <c r="E55" s="12" t="s">
        <v>583</v>
      </c>
      <c r="F55" s="19"/>
      <c r="G55" s="24"/>
      <c r="H55" s="24" t="s">
        <v>443</v>
      </c>
      <c r="I55" s="24"/>
      <c r="J55" s="24"/>
      <c r="K55" s="24" t="s">
        <v>444</v>
      </c>
      <c r="L55" s="24"/>
      <c r="M55" s="24" t="s">
        <v>445</v>
      </c>
      <c r="N55" s="24"/>
      <c r="O55" s="28"/>
    </row>
    <row r="56" spans="1:15" ht="47.25">
      <c r="A56" s="14" t="str">
        <f>MID(C56,4,3)</f>
        <v>觀音區</v>
      </c>
      <c r="B56" s="15" t="s">
        <v>449</v>
      </c>
      <c r="C56" s="25" t="s">
        <v>450</v>
      </c>
      <c r="D56" s="25" t="s">
        <v>451</v>
      </c>
      <c r="E56" s="12" t="s">
        <v>583</v>
      </c>
      <c r="F56" s="19"/>
      <c r="G56" s="24" t="s">
        <v>452</v>
      </c>
      <c r="H56" s="24" t="s">
        <v>452</v>
      </c>
      <c r="I56" s="24" t="s">
        <v>452</v>
      </c>
      <c r="J56" s="24" t="s">
        <v>452</v>
      </c>
      <c r="K56" s="24" t="s">
        <v>452</v>
      </c>
      <c r="L56" s="24" t="s">
        <v>452</v>
      </c>
      <c r="M56" s="24" t="s">
        <v>453</v>
      </c>
      <c r="N56" s="24"/>
      <c r="O56" s="28"/>
    </row>
    <row r="57" spans="1:15" ht="60">
      <c r="A57" s="14" t="str">
        <f>MID(C57,4,3)</f>
        <v>桃園區</v>
      </c>
      <c r="B57" s="35" t="s">
        <v>454</v>
      </c>
      <c r="C57" s="36" t="str">
        <f>IF(ISNA(VLOOKUP(B57,來源檔2!B:D,2,0)),"",VLOOKUP(B57,來源檔2!B:D,2,0))</f>
        <v>桃園市桃園區永安路273號</v>
      </c>
      <c r="D57" s="36" t="str">
        <f>IF(ISNA(VLOOKUP(B57,來源檔2!B:D,3,0)),"",VLOOKUP(B57,來源檔2!B:D,3,0))</f>
        <v>03-3366368</v>
      </c>
      <c r="E57" s="12" t="s">
        <v>583</v>
      </c>
      <c r="F57" s="37"/>
      <c r="G57" s="39" t="s">
        <v>455</v>
      </c>
      <c r="H57" s="36"/>
      <c r="I57" s="36"/>
      <c r="J57" s="39" t="s">
        <v>456</v>
      </c>
      <c r="K57" s="39" t="s">
        <v>116</v>
      </c>
      <c r="L57" s="36"/>
      <c r="M57" s="36"/>
      <c r="N57" s="36" t="s">
        <v>455</v>
      </c>
      <c r="O57" s="40"/>
    </row>
    <row r="58" spans="1:15" ht="94.5">
      <c r="A58" s="14" t="str">
        <f>MID(C58,4,3)</f>
        <v>桃園區</v>
      </c>
      <c r="B58" s="41" t="s">
        <v>457</v>
      </c>
      <c r="C58" s="36" t="str">
        <f>IF(ISNA(VLOOKUP(B58,來源檔2!B:D,2,0)),"",VLOOKUP(B58,來源檔2!B:D,2,0))</f>
        <v>桃園市桃園區中埔六街67號1F</v>
      </c>
      <c r="D58" s="36" t="str">
        <f>IF(ISNA(VLOOKUP(B58,來源檔2!B:D,3,0)),"",VLOOKUP(B58,來源檔2!B:D,3,0))</f>
        <v>03-3258358</v>
      </c>
      <c r="E58" s="12" t="s">
        <v>583</v>
      </c>
      <c r="F58" s="38"/>
      <c r="G58" s="24" t="s">
        <v>458</v>
      </c>
      <c r="H58" s="24" t="s">
        <v>459</v>
      </c>
      <c r="I58" s="24" t="s">
        <v>458</v>
      </c>
      <c r="J58" s="24" t="s">
        <v>460</v>
      </c>
      <c r="K58" s="24" t="s">
        <v>458</v>
      </c>
      <c r="L58" s="24" t="s">
        <v>460</v>
      </c>
      <c r="M58" s="24"/>
      <c r="N58" s="24" t="s">
        <v>458</v>
      </c>
      <c r="O58" s="40"/>
    </row>
    <row r="59" spans="1:15" ht="31.5">
      <c r="A59" s="14" t="str">
        <f>MID(C59,4,3)</f>
        <v>桃園區</v>
      </c>
      <c r="B59" s="35" t="s">
        <v>461</v>
      </c>
      <c r="C59" s="36" t="str">
        <f>IF(ISNA(VLOOKUP(B59,來源檔2!B:D,2,0)),"",VLOOKUP(B59,來源檔2!B:D,2,0))</f>
        <v>桃園市桃園區桃鶯路452號</v>
      </c>
      <c r="D59" s="36" t="str">
        <f>IF(ISNA(VLOOKUP(B59,來源檔2!B:D,3,0)),"",VLOOKUP(B59,來源檔2!B:D,3,0))</f>
        <v>03-3635453</v>
      </c>
      <c r="E59" s="12" t="s">
        <v>583</v>
      </c>
      <c r="F59" s="37"/>
      <c r="G59" s="39" t="s">
        <v>409</v>
      </c>
      <c r="H59" s="39" t="s">
        <v>409</v>
      </c>
      <c r="I59" s="39" t="s">
        <v>409</v>
      </c>
      <c r="J59" s="39" t="s">
        <v>409</v>
      </c>
      <c r="K59" s="39" t="s">
        <v>409</v>
      </c>
      <c r="L59" s="36"/>
      <c r="M59" s="36"/>
      <c r="N59" s="39" t="s">
        <v>409</v>
      </c>
      <c r="O59" s="40"/>
    </row>
    <row r="60" spans="1:15" ht="47.25">
      <c r="A60" s="14" t="str">
        <f>MID(C60,4,3)</f>
        <v>中壢區</v>
      </c>
      <c r="B60" s="15" t="s">
        <v>462</v>
      </c>
      <c r="C60" s="36" t="str">
        <f>IF(ISNA(VLOOKUP(B60,來源檔2!B:D,2,0)),"",VLOOKUP(B60,來源檔2!B:D,2,0))</f>
        <v>桃園市中壢區中北路二段54號</v>
      </c>
      <c r="D60" s="36" t="str">
        <f>IF(ISNA(VLOOKUP(B60,來源檔2!B:D,3,0)),"",VLOOKUP(B60,來源檔2!B:D,3,0))</f>
        <v>03-4682832</v>
      </c>
      <c r="E60" s="12" t="s">
        <v>583</v>
      </c>
      <c r="F60" s="19"/>
      <c r="G60" s="24" t="s">
        <v>191</v>
      </c>
      <c r="H60" s="24" t="s">
        <v>191</v>
      </c>
      <c r="I60" s="24" t="s">
        <v>191</v>
      </c>
      <c r="J60" s="24" t="s">
        <v>191</v>
      </c>
      <c r="K60" s="24" t="s">
        <v>191</v>
      </c>
      <c r="L60" s="24" t="s">
        <v>191</v>
      </c>
      <c r="M60" s="24" t="s">
        <v>330</v>
      </c>
      <c r="N60" s="24" t="s">
        <v>191</v>
      </c>
      <c r="O60" s="28"/>
    </row>
    <row r="61" spans="1:15" ht="31.5">
      <c r="A61" s="14" t="str">
        <f>MID(C61,4,3)</f>
        <v>中壢區</v>
      </c>
      <c r="B61" s="15" t="s">
        <v>463</v>
      </c>
      <c r="C61" s="36" t="str">
        <f>IF(ISNA(VLOOKUP(B61,來源檔2!B:D,2,0)),"",VLOOKUP(B61,來源檔2!B:D,2,0))</f>
        <v>桃園市中壢區中山路21號</v>
      </c>
      <c r="D61" s="36" t="str">
        <f>IF(ISNA(VLOOKUP(B61,來源檔2!B:D,3,0)),"",VLOOKUP(B61,來源檔2!B:D,3,0))</f>
        <v>03-4272728</v>
      </c>
      <c r="E61" s="12" t="s">
        <v>583</v>
      </c>
      <c r="F61" s="19"/>
      <c r="G61" s="24" t="s">
        <v>409</v>
      </c>
      <c r="H61" s="24" t="s">
        <v>409</v>
      </c>
      <c r="I61" s="24" t="s">
        <v>409</v>
      </c>
      <c r="J61" s="24" t="s">
        <v>409</v>
      </c>
      <c r="K61" s="24" t="s">
        <v>409</v>
      </c>
      <c r="L61" s="24" t="s">
        <v>409</v>
      </c>
      <c r="M61" s="24"/>
      <c r="N61" s="24" t="s">
        <v>409</v>
      </c>
      <c r="O61" s="28"/>
    </row>
    <row r="62" spans="1:15" ht="31.5">
      <c r="A62" s="14" t="str">
        <f>MID(C62,4,3)</f>
        <v>龜山區</v>
      </c>
      <c r="B62" s="15" t="s">
        <v>465</v>
      </c>
      <c r="C62" s="36" t="str">
        <f>IF(ISNA(VLOOKUP(B62,來源檔2!B:D,2,0)),"",VLOOKUP(B62,來源檔2!B:D,2,0))</f>
        <v>桃園市龜山區中興路353號1樓</v>
      </c>
      <c r="D62" s="36" t="str">
        <f>IF(ISNA(VLOOKUP(B62,來源檔2!B:D,3,0)),"",VLOOKUP(B62,來源檔2!B:D,3,0))</f>
        <v>03-3508182</v>
      </c>
      <c r="E62" s="12" t="s">
        <v>583</v>
      </c>
      <c r="F62" s="19"/>
      <c r="G62" s="24"/>
      <c r="H62" s="24"/>
      <c r="I62" s="24"/>
      <c r="J62" s="24"/>
      <c r="K62" s="24" t="s">
        <v>466</v>
      </c>
      <c r="L62" s="24" t="s">
        <v>466</v>
      </c>
      <c r="M62" s="24"/>
      <c r="N62" s="24"/>
      <c r="O62" s="28"/>
    </row>
    <row r="63" spans="1:15" ht="31.5">
      <c r="A63" s="14" t="str">
        <f>MID(C63,4,3)</f>
        <v>中壢區</v>
      </c>
      <c r="B63" s="15" t="s">
        <v>469</v>
      </c>
      <c r="C63" s="36" t="str">
        <f>IF(ISNA(VLOOKUP(B63,來源檔2!B:D,2,0)),"",VLOOKUP(B63,來源檔2!B:D,2,0))</f>
        <v>桃園市中壢區文化路359號1樓</v>
      </c>
      <c r="D63" s="36" t="str">
        <f>IF(ISNA(VLOOKUP(B63,來源檔2!B:D,3,0)),"",VLOOKUP(B63,來源檔2!B:D,3,0))</f>
        <v>03-4552661</v>
      </c>
      <c r="E63" s="12" t="s">
        <v>583</v>
      </c>
      <c r="F63" s="19"/>
      <c r="G63" s="24"/>
      <c r="H63" s="24"/>
      <c r="I63" s="24"/>
      <c r="J63" s="24"/>
      <c r="K63" s="24"/>
      <c r="L63" s="24"/>
      <c r="M63" s="24"/>
      <c r="N63" s="24"/>
      <c r="O63" s="28"/>
    </row>
    <row r="64" spans="1:15" ht="31.5">
      <c r="A64" s="14" t="str">
        <f>MID(C64,4,3)</f>
        <v>桃園區</v>
      </c>
      <c r="B64" s="15" t="s">
        <v>470</v>
      </c>
      <c r="C64" s="42" t="str">
        <f>IF(ISNA(VLOOKUP(B64,來源檔2!B:D,2,0)),"",VLOOKUP(B64,來源檔2!B:D,2,0))</f>
        <v>桃園市桃園區桃鶯路273號</v>
      </c>
      <c r="D64" s="42" t="str">
        <f>IF(ISNA(VLOOKUP(B64,來源檔2!B:D,3,0)),"",VLOOKUP(B64,來源檔2!B:D,3,0))</f>
        <v>03-3623368</v>
      </c>
      <c r="E64" s="12" t="s">
        <v>583</v>
      </c>
      <c r="F64" s="19"/>
      <c r="G64" s="24"/>
      <c r="H64" s="24" t="s">
        <v>471</v>
      </c>
      <c r="I64" s="24"/>
      <c r="J64" s="24" t="s">
        <v>471</v>
      </c>
      <c r="K64" s="24" t="s">
        <v>471</v>
      </c>
      <c r="L64" s="24"/>
      <c r="M64" s="24"/>
      <c r="N64" s="24"/>
      <c r="O64" s="28"/>
    </row>
    <row r="65" spans="1:15" ht="31.5">
      <c r="A65" s="14" t="str">
        <f>MID(C65,4,3)</f>
        <v>桃園區</v>
      </c>
      <c r="B65" s="15" t="s">
        <v>474</v>
      </c>
      <c r="C65" s="42" t="str">
        <f>IF(ISNA(VLOOKUP(B65,來源檔2!B:D,2,0)),"",VLOOKUP(B65,來源檔2!B:D,2,0))</f>
        <v>桃園市桃園區復興路402號</v>
      </c>
      <c r="D65" s="42" t="str">
        <f>IF(ISNA(VLOOKUP(B65,來源檔2!B:D,3,0)),"",VLOOKUP(B65,來源檔2!B:D,3,0))</f>
        <v>03-3382280</v>
      </c>
      <c r="E65" s="12" t="s">
        <v>583</v>
      </c>
      <c r="F65" s="19"/>
      <c r="G65" s="24"/>
      <c r="H65" s="24"/>
      <c r="I65" s="24"/>
      <c r="J65" s="24"/>
      <c r="K65" s="24"/>
      <c r="L65" s="24"/>
      <c r="M65" s="24"/>
      <c r="N65" s="24"/>
      <c r="O65" s="28"/>
    </row>
  </sheetData>
  <mergeCells count="6">
    <mergeCell ref="E1:E2"/>
    <mergeCell ref="F1:F2"/>
    <mergeCell ref="A1:A2"/>
    <mergeCell ref="B1:B2"/>
    <mergeCell ref="C1:C2"/>
    <mergeCell ref="D1:D2"/>
  </mergeCells>
  <phoneticPr fontId="49" type="noConversion"/>
  <dataValidations count="2">
    <dataValidation type="custom" allowBlank="1" showDropDown="1" showInputMessage="1" showErrorMessage="1" prompt="時間格式為24小時制，且格式為08:00-12:00，冒號及-號均為半型" sqref="I22 G28:O28" xr:uid="{00000000-0002-0000-0000-000000000000}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22:H22 J22:O22 G23:O23 G24:K24 M24:O24 G38 I38:O38 G39:O65 G29:O37 G25:O27 G3:O21" xr:uid="{00000000-0002-0000-0000-000001000000}">
      <formula1>AND(MID(G3,3,1)=":",MID(G3,6,1)="-",MID(G3,9,1)=":")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528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11.42578125" customWidth="1"/>
    <col min="2" max="2" width="19.28515625" customWidth="1"/>
    <col min="3" max="14" width="7.140625" hidden="1" customWidth="1"/>
    <col min="15" max="15" width="8.42578125" hidden="1" customWidth="1"/>
    <col min="16" max="16" width="34.42578125" customWidth="1"/>
    <col min="17" max="17" width="20.140625" customWidth="1"/>
    <col min="18" max="25" width="9.42578125" customWidth="1"/>
    <col min="26" max="26" width="46.85546875" customWidth="1"/>
  </cols>
  <sheetData>
    <row r="1" spans="1:26" ht="12.75">
      <c r="A1" s="173" t="s">
        <v>908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2.75">
      <c r="A2" s="177" t="s">
        <v>909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46.5">
      <c r="A3" s="104" t="s">
        <v>0</v>
      </c>
      <c r="B3" s="104" t="s">
        <v>1</v>
      </c>
      <c r="C3" s="104">
        <v>1</v>
      </c>
      <c r="D3" s="104">
        <v>2</v>
      </c>
      <c r="E3" s="104">
        <v>3</v>
      </c>
      <c r="F3" s="104">
        <v>4</v>
      </c>
      <c r="G3" s="104">
        <v>5</v>
      </c>
      <c r="H3" s="104">
        <v>6</v>
      </c>
      <c r="I3" s="104">
        <v>7</v>
      </c>
      <c r="J3" s="104">
        <v>8</v>
      </c>
      <c r="K3" s="104">
        <v>9</v>
      </c>
      <c r="L3" s="104">
        <v>10</v>
      </c>
      <c r="M3" s="104">
        <v>11</v>
      </c>
      <c r="N3" s="104">
        <v>12</v>
      </c>
      <c r="O3" s="104">
        <v>13</v>
      </c>
      <c r="P3" s="54" t="s">
        <v>2</v>
      </c>
      <c r="Q3" s="54" t="s">
        <v>831</v>
      </c>
      <c r="R3" s="55" t="s">
        <v>850</v>
      </c>
      <c r="S3" s="55" t="s">
        <v>851</v>
      </c>
      <c r="T3" s="55" t="s">
        <v>852</v>
      </c>
      <c r="U3" s="55" t="s">
        <v>853</v>
      </c>
      <c r="V3" s="55" t="s">
        <v>854</v>
      </c>
      <c r="W3" s="55" t="s">
        <v>855</v>
      </c>
      <c r="X3" s="55" t="s">
        <v>856</v>
      </c>
      <c r="Y3" s="55" t="s">
        <v>857</v>
      </c>
      <c r="Z3" s="54" t="s">
        <v>858</v>
      </c>
    </row>
    <row r="4" spans="1:26" ht="46.5" hidden="1">
      <c r="A4" s="56" t="str">
        <f ca="1">IFERROR(__xludf.DUMMYFUNCTION("IMPORTRANGE(""https://docs.google.com/spreadsheets/d/13RmDv5wey3YZz7afpsXwScBAamNb2BJ7o4-nxAXjYHE/edit?resourcekey#gid=470964424"",""'表單回應 1'!D:D"")"),"#REF!")</f>
        <v>#REF!</v>
      </c>
      <c r="B4" s="56" t="str">
        <f t="shared" ref="B4:B32" ca="1" si="0">C4&amp;D4&amp;E4&amp;F4&amp;G4&amp;H4&amp;I4&amp;J4&amp;K4&amp;L4&amp;M4&amp;N4&amp;O4</f>
        <v>#REF!</v>
      </c>
      <c r="C4" s="56" t="str">
        <f ca="1">IFERROR(__xludf.DUMMYFUNCTION("IMPORTRANGE(""https://docs.google.com/spreadsheets/d/13RmDv5wey3YZz7afpsXwScBAamNb2BJ7o4-nxAXjYHE/edit?resourcekey#gid=470964424"",""'表單回應 1'!E:AB"")"),"#REF!")</f>
        <v>#REF!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8"/>
      <c r="S4" s="59"/>
      <c r="T4" s="59"/>
      <c r="U4" s="58"/>
      <c r="V4" s="58"/>
      <c r="W4" s="58"/>
      <c r="X4" s="58"/>
      <c r="Y4" s="58"/>
      <c r="Z4" s="56"/>
    </row>
    <row r="5" spans="1:26" ht="23.25">
      <c r="A5" s="62"/>
      <c r="B5" s="105" t="str">
        <f t="shared" si="0"/>
        <v/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62"/>
      <c r="R5" s="106"/>
      <c r="S5" s="68"/>
      <c r="T5" s="107"/>
      <c r="U5" s="106"/>
      <c r="V5" s="66"/>
      <c r="W5" s="106"/>
      <c r="X5" s="106"/>
      <c r="Y5" s="106"/>
      <c r="Z5" s="62"/>
    </row>
    <row r="6" spans="1:26" ht="23.25">
      <c r="A6" s="56"/>
      <c r="B6" s="108" t="str">
        <f t="shared" si="0"/>
        <v/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6"/>
      <c r="R6" s="109"/>
      <c r="S6" s="110"/>
      <c r="T6" s="110"/>
      <c r="U6" s="109"/>
      <c r="V6" s="109"/>
      <c r="W6" s="109"/>
      <c r="X6" s="109"/>
      <c r="Y6" s="109"/>
      <c r="Z6" s="56"/>
    </row>
    <row r="7" spans="1:26" ht="23.25">
      <c r="A7" s="62"/>
      <c r="B7" s="105" t="str">
        <f t="shared" si="0"/>
        <v/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2"/>
      <c r="R7" s="106"/>
      <c r="S7" s="68"/>
      <c r="T7" s="107"/>
      <c r="U7" s="106"/>
      <c r="V7" s="66"/>
      <c r="W7" s="106"/>
      <c r="X7" s="106"/>
      <c r="Y7" s="106"/>
      <c r="Z7" s="62"/>
    </row>
    <row r="8" spans="1:26" ht="23.25">
      <c r="A8" s="56"/>
      <c r="B8" s="108" t="str">
        <f t="shared" si="0"/>
        <v/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56"/>
      <c r="R8" s="109"/>
      <c r="S8" s="110"/>
      <c r="T8" s="110"/>
      <c r="U8" s="109"/>
      <c r="V8" s="109"/>
      <c r="W8" s="109"/>
      <c r="X8" s="109"/>
      <c r="Y8" s="109"/>
      <c r="Z8" s="56"/>
    </row>
    <row r="9" spans="1:26" ht="23.25">
      <c r="A9" s="62"/>
      <c r="B9" s="105" t="str">
        <f t="shared" si="0"/>
        <v/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62"/>
      <c r="R9" s="106"/>
      <c r="S9" s="68"/>
      <c r="T9" s="107"/>
      <c r="U9" s="106"/>
      <c r="V9" s="66"/>
      <c r="W9" s="106"/>
      <c r="X9" s="106"/>
      <c r="Y9" s="106"/>
      <c r="Z9" s="62"/>
    </row>
    <row r="10" spans="1:26" ht="23.25">
      <c r="A10" s="56"/>
      <c r="B10" s="108" t="str">
        <f t="shared" si="0"/>
        <v/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6"/>
      <c r="R10" s="109"/>
      <c r="S10" s="110"/>
      <c r="T10" s="110"/>
      <c r="U10" s="109"/>
      <c r="V10" s="109"/>
      <c r="W10" s="109"/>
      <c r="X10" s="109"/>
      <c r="Y10" s="109"/>
      <c r="Z10" s="56"/>
    </row>
    <row r="11" spans="1:26" ht="23.25">
      <c r="A11" s="62"/>
      <c r="B11" s="105" t="str">
        <f t="shared" si="0"/>
        <v/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62"/>
      <c r="R11" s="106"/>
      <c r="S11" s="68"/>
      <c r="T11" s="107"/>
      <c r="U11" s="106"/>
      <c r="V11" s="66"/>
      <c r="W11" s="106"/>
      <c r="X11" s="106"/>
      <c r="Y11" s="106"/>
      <c r="Z11" s="62"/>
    </row>
    <row r="12" spans="1:26" ht="23.25">
      <c r="A12" s="56"/>
      <c r="B12" s="108" t="str">
        <f t="shared" si="0"/>
        <v/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6"/>
      <c r="R12" s="109"/>
      <c r="S12" s="110"/>
      <c r="T12" s="110"/>
      <c r="U12" s="109"/>
      <c r="V12" s="109"/>
      <c r="W12" s="109"/>
      <c r="X12" s="109"/>
      <c r="Y12" s="109"/>
      <c r="Z12" s="56"/>
    </row>
    <row r="13" spans="1:26" ht="23.25">
      <c r="A13" s="62"/>
      <c r="B13" s="105" t="str">
        <f t="shared" si="0"/>
        <v/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2"/>
      <c r="R13" s="106"/>
      <c r="S13" s="68"/>
      <c r="T13" s="107"/>
      <c r="U13" s="106"/>
      <c r="V13" s="66"/>
      <c r="W13" s="106"/>
      <c r="X13" s="106"/>
      <c r="Y13" s="106"/>
      <c r="Z13" s="62"/>
    </row>
    <row r="14" spans="1:26" ht="23.25">
      <c r="A14" s="56"/>
      <c r="B14" s="108" t="str">
        <f t="shared" si="0"/>
        <v/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56"/>
      <c r="R14" s="109"/>
      <c r="S14" s="110"/>
      <c r="T14" s="110"/>
      <c r="U14" s="109"/>
      <c r="V14" s="109"/>
      <c r="W14" s="109"/>
      <c r="X14" s="109"/>
      <c r="Y14" s="109"/>
      <c r="Z14" s="56"/>
    </row>
    <row r="15" spans="1:26" ht="23.25">
      <c r="A15" s="62"/>
      <c r="B15" s="105" t="str">
        <f t="shared" si="0"/>
        <v/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62"/>
      <c r="R15" s="106"/>
      <c r="S15" s="68"/>
      <c r="T15" s="107"/>
      <c r="U15" s="106"/>
      <c r="V15" s="66"/>
      <c r="W15" s="106"/>
      <c r="X15" s="106"/>
      <c r="Y15" s="106"/>
      <c r="Z15" s="62"/>
    </row>
    <row r="16" spans="1:26" ht="23.25">
      <c r="A16" s="56"/>
      <c r="B16" s="108" t="str">
        <f t="shared" si="0"/>
        <v/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6"/>
      <c r="R16" s="109"/>
      <c r="S16" s="110"/>
      <c r="T16" s="110"/>
      <c r="U16" s="109"/>
      <c r="V16" s="109"/>
      <c r="W16" s="109"/>
      <c r="X16" s="109"/>
      <c r="Y16" s="109"/>
      <c r="Z16" s="56"/>
    </row>
    <row r="17" spans="1:26" ht="23.25">
      <c r="A17" s="62"/>
      <c r="B17" s="105" t="str">
        <f t="shared" si="0"/>
        <v/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62"/>
      <c r="R17" s="106"/>
      <c r="S17" s="68"/>
      <c r="T17" s="107"/>
      <c r="U17" s="106"/>
      <c r="V17" s="66"/>
      <c r="W17" s="106"/>
      <c r="X17" s="106"/>
      <c r="Y17" s="106"/>
      <c r="Z17" s="62"/>
    </row>
    <row r="18" spans="1:26" ht="23.25">
      <c r="A18" s="56"/>
      <c r="B18" s="108" t="str">
        <f t="shared" si="0"/>
        <v/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6"/>
      <c r="R18" s="109"/>
      <c r="S18" s="110"/>
      <c r="T18" s="110"/>
      <c r="U18" s="109"/>
      <c r="V18" s="109"/>
      <c r="W18" s="109"/>
      <c r="X18" s="109"/>
      <c r="Y18" s="109"/>
      <c r="Z18" s="56"/>
    </row>
    <row r="19" spans="1:26" ht="23.25">
      <c r="A19" s="62"/>
      <c r="B19" s="105" t="str">
        <f t="shared" si="0"/>
        <v/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62"/>
      <c r="R19" s="106"/>
      <c r="S19" s="68"/>
      <c r="T19" s="107"/>
      <c r="U19" s="106"/>
      <c r="V19" s="66"/>
      <c r="W19" s="106"/>
      <c r="X19" s="106"/>
      <c r="Y19" s="106"/>
      <c r="Z19" s="62"/>
    </row>
    <row r="20" spans="1:26" ht="23.25">
      <c r="A20" s="56"/>
      <c r="B20" s="108" t="str">
        <f t="shared" si="0"/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56"/>
      <c r="R20" s="109"/>
      <c r="S20" s="110"/>
      <c r="T20" s="110"/>
      <c r="U20" s="109"/>
      <c r="V20" s="109"/>
      <c r="W20" s="109"/>
      <c r="X20" s="109"/>
      <c r="Y20" s="109"/>
      <c r="Z20" s="56"/>
    </row>
    <row r="21" spans="1:26" ht="23.25">
      <c r="A21" s="62"/>
      <c r="B21" s="105" t="str">
        <f t="shared" si="0"/>
        <v/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62"/>
      <c r="R21" s="106"/>
      <c r="S21" s="68"/>
      <c r="T21" s="107"/>
      <c r="U21" s="106"/>
      <c r="V21" s="66"/>
      <c r="W21" s="106"/>
      <c r="X21" s="106"/>
      <c r="Y21" s="106"/>
      <c r="Z21" s="62"/>
    </row>
    <row r="22" spans="1:26" ht="23.25">
      <c r="A22" s="56"/>
      <c r="B22" s="108" t="str">
        <f t="shared" si="0"/>
        <v/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56"/>
      <c r="R22" s="109"/>
      <c r="S22" s="110"/>
      <c r="T22" s="110"/>
      <c r="U22" s="109"/>
      <c r="V22" s="109"/>
      <c r="W22" s="109"/>
      <c r="X22" s="109"/>
      <c r="Y22" s="109"/>
      <c r="Z22" s="56"/>
    </row>
    <row r="23" spans="1:26" ht="23.25">
      <c r="A23" s="62"/>
      <c r="B23" s="105" t="str">
        <f t="shared" si="0"/>
        <v/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62"/>
      <c r="R23" s="106"/>
      <c r="S23" s="68"/>
      <c r="T23" s="107"/>
      <c r="U23" s="106"/>
      <c r="V23" s="66"/>
      <c r="W23" s="106"/>
      <c r="X23" s="106"/>
      <c r="Y23" s="106"/>
      <c r="Z23" s="62"/>
    </row>
    <row r="24" spans="1:26" ht="23.25">
      <c r="A24" s="56"/>
      <c r="B24" s="108" t="str">
        <f t="shared" si="0"/>
        <v/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56"/>
      <c r="R24" s="109"/>
      <c r="S24" s="110"/>
      <c r="T24" s="110"/>
      <c r="U24" s="109"/>
      <c r="V24" s="109"/>
      <c r="W24" s="109"/>
      <c r="X24" s="109"/>
      <c r="Y24" s="109"/>
      <c r="Z24" s="56"/>
    </row>
    <row r="25" spans="1:26" ht="23.25">
      <c r="A25" s="62"/>
      <c r="B25" s="105" t="str">
        <f t="shared" si="0"/>
        <v/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62"/>
      <c r="R25" s="106"/>
      <c r="S25" s="68"/>
      <c r="T25" s="107"/>
      <c r="U25" s="106"/>
      <c r="V25" s="66"/>
      <c r="W25" s="106"/>
      <c r="X25" s="106"/>
      <c r="Y25" s="106"/>
      <c r="Z25" s="62"/>
    </row>
    <row r="26" spans="1:26" ht="23.25">
      <c r="A26" s="56"/>
      <c r="B26" s="108" t="str">
        <f t="shared" si="0"/>
        <v/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56"/>
      <c r="R26" s="109"/>
      <c r="S26" s="110"/>
      <c r="T26" s="110"/>
      <c r="U26" s="109"/>
      <c r="V26" s="109"/>
      <c r="W26" s="109"/>
      <c r="X26" s="109"/>
      <c r="Y26" s="109"/>
      <c r="Z26" s="56"/>
    </row>
    <row r="27" spans="1:26" ht="23.25">
      <c r="A27" s="62"/>
      <c r="B27" s="105" t="str">
        <f t="shared" si="0"/>
        <v/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62"/>
      <c r="R27" s="106"/>
      <c r="S27" s="68"/>
      <c r="T27" s="107"/>
      <c r="U27" s="106"/>
      <c r="V27" s="66"/>
      <c r="W27" s="106"/>
      <c r="X27" s="106"/>
      <c r="Y27" s="106"/>
      <c r="Z27" s="62"/>
    </row>
    <row r="28" spans="1:26" ht="23.25">
      <c r="A28" s="56"/>
      <c r="B28" s="108" t="str">
        <f t="shared" si="0"/>
        <v/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56"/>
      <c r="R28" s="109"/>
      <c r="S28" s="110"/>
      <c r="T28" s="110"/>
      <c r="U28" s="109"/>
      <c r="V28" s="109"/>
      <c r="W28" s="109"/>
      <c r="X28" s="109"/>
      <c r="Y28" s="109"/>
      <c r="Z28" s="56"/>
    </row>
    <row r="29" spans="1:26" ht="23.25">
      <c r="A29" s="62"/>
      <c r="B29" s="105" t="str">
        <f t="shared" si="0"/>
        <v/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62"/>
      <c r="R29" s="106"/>
      <c r="S29" s="68"/>
      <c r="T29" s="107"/>
      <c r="U29" s="106"/>
      <c r="V29" s="66"/>
      <c r="W29" s="106"/>
      <c r="X29" s="106"/>
      <c r="Y29" s="106"/>
      <c r="Z29" s="62"/>
    </row>
    <row r="30" spans="1:26" ht="23.25">
      <c r="A30" s="56"/>
      <c r="B30" s="108" t="str">
        <f t="shared" si="0"/>
        <v/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56"/>
      <c r="R30" s="109"/>
      <c r="S30" s="110"/>
      <c r="T30" s="110"/>
      <c r="U30" s="109"/>
      <c r="V30" s="109"/>
      <c r="W30" s="109"/>
      <c r="X30" s="109"/>
      <c r="Y30" s="109"/>
      <c r="Z30" s="56"/>
    </row>
    <row r="31" spans="1:26" ht="23.25">
      <c r="A31" s="62"/>
      <c r="B31" s="105" t="str">
        <f t="shared" si="0"/>
        <v/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62"/>
      <c r="R31" s="106"/>
      <c r="S31" s="68"/>
      <c r="T31" s="107"/>
      <c r="U31" s="106"/>
      <c r="V31" s="66"/>
      <c r="W31" s="106"/>
      <c r="X31" s="106"/>
      <c r="Y31" s="106"/>
      <c r="Z31" s="62"/>
    </row>
    <row r="32" spans="1:26" ht="23.25">
      <c r="A32" s="56"/>
      <c r="B32" s="108" t="str">
        <f t="shared" si="0"/>
        <v/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56"/>
      <c r="R32" s="109"/>
      <c r="S32" s="110"/>
      <c r="T32" s="110"/>
      <c r="U32" s="109"/>
      <c r="V32" s="109"/>
      <c r="W32" s="109"/>
      <c r="X32" s="109"/>
      <c r="Y32" s="109"/>
      <c r="Z32" s="56"/>
    </row>
    <row r="33" spans="1:26" ht="23.25" hidden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1"/>
      <c r="R33" s="113"/>
      <c r="S33" s="114"/>
      <c r="T33" s="114"/>
      <c r="U33" s="113"/>
      <c r="V33" s="113"/>
      <c r="W33" s="113"/>
      <c r="X33" s="113"/>
      <c r="Y33" s="113"/>
      <c r="Z33" s="111"/>
    </row>
    <row r="34" spans="1:26" ht="23.25" hidden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1"/>
      <c r="R34" s="113"/>
      <c r="S34" s="114"/>
      <c r="T34" s="114"/>
      <c r="U34" s="113"/>
      <c r="V34" s="113"/>
      <c r="W34" s="113"/>
      <c r="X34" s="113"/>
      <c r="Y34" s="113"/>
      <c r="Z34" s="111"/>
    </row>
    <row r="35" spans="1:26" ht="23.25" hidden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1"/>
      <c r="R35" s="113"/>
      <c r="S35" s="114"/>
      <c r="T35" s="114"/>
      <c r="U35" s="113"/>
      <c r="V35" s="113"/>
      <c r="W35" s="113"/>
      <c r="X35" s="113"/>
      <c r="Y35" s="113"/>
      <c r="Z35" s="111"/>
    </row>
    <row r="36" spans="1:26" ht="23.25" hidden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1"/>
      <c r="R36" s="113"/>
      <c r="S36" s="114"/>
      <c r="T36" s="114"/>
      <c r="U36" s="113"/>
      <c r="V36" s="113"/>
      <c r="W36" s="113"/>
      <c r="X36" s="113"/>
      <c r="Y36" s="113"/>
      <c r="Z36" s="111"/>
    </row>
    <row r="37" spans="1:26" ht="23.25" hidden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1"/>
      <c r="R37" s="113"/>
      <c r="S37" s="114"/>
      <c r="T37" s="114"/>
      <c r="U37" s="113"/>
      <c r="V37" s="113"/>
      <c r="W37" s="113"/>
      <c r="X37" s="113"/>
      <c r="Y37" s="113"/>
      <c r="Z37" s="111"/>
    </row>
    <row r="38" spans="1:26" ht="23.25" hidden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3"/>
      <c r="S38" s="114"/>
      <c r="T38" s="114"/>
      <c r="U38" s="113"/>
      <c r="V38" s="113"/>
      <c r="W38" s="113"/>
      <c r="X38" s="113"/>
      <c r="Y38" s="113"/>
      <c r="Z38" s="111"/>
    </row>
    <row r="39" spans="1:26" ht="23.25" hidden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1"/>
      <c r="R39" s="113"/>
      <c r="S39" s="114"/>
      <c r="T39" s="114"/>
      <c r="U39" s="113"/>
      <c r="V39" s="113"/>
      <c r="W39" s="113"/>
      <c r="X39" s="113"/>
      <c r="Y39" s="113"/>
      <c r="Z39" s="111"/>
    </row>
    <row r="40" spans="1:26" ht="23.25" hidden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1"/>
      <c r="R40" s="113"/>
      <c r="S40" s="114"/>
      <c r="T40" s="114"/>
      <c r="U40" s="113"/>
      <c r="V40" s="113"/>
      <c r="W40" s="113"/>
      <c r="X40" s="113"/>
      <c r="Y40" s="113"/>
      <c r="Z40" s="111"/>
    </row>
    <row r="41" spans="1:26" ht="23.25" hidden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1"/>
      <c r="R41" s="113"/>
      <c r="S41" s="114"/>
      <c r="T41" s="114"/>
      <c r="U41" s="113"/>
      <c r="V41" s="113"/>
      <c r="W41" s="113"/>
      <c r="X41" s="113"/>
      <c r="Y41" s="113"/>
      <c r="Z41" s="111"/>
    </row>
    <row r="42" spans="1:26" ht="23.25" hidden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1"/>
      <c r="R42" s="113"/>
      <c r="S42" s="114"/>
      <c r="T42" s="114"/>
      <c r="U42" s="113"/>
      <c r="V42" s="113"/>
      <c r="W42" s="113"/>
      <c r="X42" s="113"/>
      <c r="Y42" s="113"/>
      <c r="Z42" s="111"/>
    </row>
    <row r="43" spans="1:26" ht="23.25" hidden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1"/>
      <c r="R43" s="113"/>
      <c r="S43" s="114"/>
      <c r="T43" s="114"/>
      <c r="U43" s="113"/>
      <c r="V43" s="113"/>
      <c r="W43" s="113"/>
      <c r="X43" s="113"/>
      <c r="Y43" s="113"/>
      <c r="Z43" s="111"/>
    </row>
    <row r="44" spans="1:26" ht="23.25" hidden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1"/>
      <c r="R44" s="113"/>
      <c r="S44" s="114"/>
      <c r="T44" s="114"/>
      <c r="U44" s="113"/>
      <c r="V44" s="113"/>
      <c r="W44" s="113"/>
      <c r="X44" s="113"/>
      <c r="Y44" s="113"/>
      <c r="Z44" s="111"/>
    </row>
    <row r="45" spans="1:26" ht="23.25" hidden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1"/>
      <c r="R45" s="113"/>
      <c r="S45" s="114"/>
      <c r="T45" s="114"/>
      <c r="U45" s="113"/>
      <c r="V45" s="113"/>
      <c r="W45" s="113"/>
      <c r="X45" s="113"/>
      <c r="Y45" s="113"/>
      <c r="Z45" s="111"/>
    </row>
    <row r="46" spans="1:26" ht="23.25" hidden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1"/>
      <c r="R46" s="113"/>
      <c r="S46" s="114"/>
      <c r="T46" s="114"/>
      <c r="U46" s="113"/>
      <c r="V46" s="113"/>
      <c r="W46" s="113"/>
      <c r="X46" s="113"/>
      <c r="Y46" s="113"/>
      <c r="Z46" s="111"/>
    </row>
    <row r="47" spans="1:26" ht="23.25" hidden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1"/>
      <c r="R47" s="113"/>
      <c r="S47" s="114"/>
      <c r="T47" s="114"/>
      <c r="U47" s="113"/>
      <c r="V47" s="113"/>
      <c r="W47" s="113"/>
      <c r="X47" s="113"/>
      <c r="Y47" s="113"/>
      <c r="Z47" s="111"/>
    </row>
    <row r="48" spans="1:26" ht="23.25" hidden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1"/>
      <c r="R48" s="113"/>
      <c r="S48" s="114"/>
      <c r="T48" s="114"/>
      <c r="U48" s="113"/>
      <c r="V48" s="113"/>
      <c r="W48" s="113"/>
      <c r="X48" s="113"/>
      <c r="Y48" s="113"/>
      <c r="Z48" s="111"/>
    </row>
    <row r="49" spans="1:26" ht="23.25" hidden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1"/>
      <c r="R49" s="113"/>
      <c r="S49" s="114"/>
      <c r="T49" s="114"/>
      <c r="U49" s="113"/>
      <c r="V49" s="113"/>
      <c r="W49" s="113"/>
      <c r="X49" s="113"/>
      <c r="Y49" s="113"/>
      <c r="Z49" s="111"/>
    </row>
    <row r="50" spans="1:26" ht="23.25" hidden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1"/>
      <c r="R50" s="113"/>
      <c r="S50" s="114"/>
      <c r="T50" s="114"/>
      <c r="U50" s="113"/>
      <c r="V50" s="113"/>
      <c r="W50" s="113"/>
      <c r="X50" s="113"/>
      <c r="Y50" s="113"/>
      <c r="Z50" s="111"/>
    </row>
    <row r="51" spans="1:26" ht="23.25" hidden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1"/>
      <c r="R51" s="113"/>
      <c r="S51" s="114"/>
      <c r="T51" s="114"/>
      <c r="U51" s="113"/>
      <c r="V51" s="113"/>
      <c r="W51" s="113"/>
      <c r="X51" s="113"/>
      <c r="Y51" s="113"/>
      <c r="Z51" s="111"/>
    </row>
    <row r="52" spans="1:26" ht="23.25" hidden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1"/>
      <c r="R52" s="113"/>
      <c r="S52" s="114"/>
      <c r="T52" s="114"/>
      <c r="U52" s="113"/>
      <c r="V52" s="113"/>
      <c r="W52" s="113"/>
      <c r="X52" s="113"/>
      <c r="Y52" s="113"/>
      <c r="Z52" s="111"/>
    </row>
    <row r="53" spans="1:26" ht="23.25" hidden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1"/>
      <c r="R53" s="113"/>
      <c r="S53" s="114"/>
      <c r="T53" s="114"/>
      <c r="U53" s="113"/>
      <c r="V53" s="113"/>
      <c r="W53" s="113"/>
      <c r="X53" s="113"/>
      <c r="Y53" s="113"/>
      <c r="Z53" s="111"/>
    </row>
    <row r="54" spans="1:26" ht="23.25" hidden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1"/>
      <c r="R54" s="113"/>
      <c r="S54" s="114"/>
      <c r="T54" s="114"/>
      <c r="U54" s="113"/>
      <c r="V54" s="113"/>
      <c r="W54" s="113"/>
      <c r="X54" s="113"/>
      <c r="Y54" s="113"/>
      <c r="Z54" s="111"/>
    </row>
    <row r="55" spans="1:26" ht="23.25" hidden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1"/>
      <c r="R55" s="113"/>
      <c r="S55" s="114"/>
      <c r="T55" s="114"/>
      <c r="U55" s="113"/>
      <c r="V55" s="113"/>
      <c r="W55" s="113"/>
      <c r="X55" s="113"/>
      <c r="Y55" s="113"/>
      <c r="Z55" s="111"/>
    </row>
    <row r="56" spans="1:26" ht="23.25" hidden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1"/>
      <c r="R56" s="113"/>
      <c r="S56" s="114"/>
      <c r="T56" s="114"/>
      <c r="U56" s="113"/>
      <c r="V56" s="113"/>
      <c r="W56" s="113"/>
      <c r="X56" s="113"/>
      <c r="Y56" s="113"/>
      <c r="Z56" s="111"/>
    </row>
    <row r="57" spans="1:26" ht="23.25" hidden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1"/>
      <c r="R57" s="113"/>
      <c r="S57" s="114"/>
      <c r="T57" s="114"/>
      <c r="U57" s="113"/>
      <c r="V57" s="113"/>
      <c r="W57" s="113"/>
      <c r="X57" s="113"/>
      <c r="Y57" s="113"/>
      <c r="Z57" s="111"/>
    </row>
    <row r="58" spans="1:26" ht="23.25" hidden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1"/>
      <c r="R58" s="113"/>
      <c r="S58" s="114"/>
      <c r="T58" s="114"/>
      <c r="U58" s="113"/>
      <c r="V58" s="113"/>
      <c r="W58" s="113"/>
      <c r="X58" s="113"/>
      <c r="Y58" s="113"/>
      <c r="Z58" s="111"/>
    </row>
    <row r="59" spans="1:26" ht="23.25" hidden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1"/>
      <c r="R59" s="113"/>
      <c r="S59" s="114"/>
      <c r="T59" s="114"/>
      <c r="U59" s="113"/>
      <c r="V59" s="113"/>
      <c r="W59" s="113"/>
      <c r="X59" s="113"/>
      <c r="Y59" s="113"/>
      <c r="Z59" s="111"/>
    </row>
    <row r="60" spans="1:26" ht="23.25" hidden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1"/>
      <c r="R60" s="113"/>
      <c r="S60" s="114"/>
      <c r="T60" s="114"/>
      <c r="U60" s="113"/>
      <c r="V60" s="113"/>
      <c r="W60" s="113"/>
      <c r="X60" s="113"/>
      <c r="Y60" s="113"/>
      <c r="Z60" s="111"/>
    </row>
    <row r="61" spans="1:26" ht="23.25" hidden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1"/>
      <c r="R61" s="113"/>
      <c r="S61" s="114"/>
      <c r="T61" s="114"/>
      <c r="U61" s="113"/>
      <c r="V61" s="113"/>
      <c r="W61" s="113"/>
      <c r="X61" s="113"/>
      <c r="Y61" s="113"/>
      <c r="Z61" s="111"/>
    </row>
    <row r="62" spans="1:26" ht="23.25" hidden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1"/>
      <c r="R62" s="113"/>
      <c r="S62" s="114"/>
      <c r="T62" s="114"/>
      <c r="U62" s="113"/>
      <c r="V62" s="113"/>
      <c r="W62" s="113"/>
      <c r="X62" s="113"/>
      <c r="Y62" s="113"/>
      <c r="Z62" s="111"/>
    </row>
    <row r="63" spans="1:26" ht="23.25" hidden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1"/>
      <c r="R63" s="113"/>
      <c r="S63" s="114"/>
      <c r="T63" s="114"/>
      <c r="U63" s="113"/>
      <c r="V63" s="113"/>
      <c r="W63" s="113"/>
      <c r="X63" s="113"/>
      <c r="Y63" s="113"/>
      <c r="Z63" s="111"/>
    </row>
    <row r="64" spans="1:26" ht="23.25" hidden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1"/>
      <c r="R64" s="113"/>
      <c r="S64" s="114"/>
      <c r="T64" s="114"/>
      <c r="U64" s="113"/>
      <c r="V64" s="113"/>
      <c r="W64" s="113"/>
      <c r="X64" s="113"/>
      <c r="Y64" s="113"/>
      <c r="Z64" s="111"/>
    </row>
    <row r="65" spans="1:26" ht="23.25" hidden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1"/>
      <c r="R65" s="113"/>
      <c r="S65" s="114"/>
      <c r="T65" s="114"/>
      <c r="U65" s="113"/>
      <c r="V65" s="113"/>
      <c r="W65" s="113"/>
      <c r="X65" s="113"/>
      <c r="Y65" s="113"/>
      <c r="Z65" s="111"/>
    </row>
    <row r="66" spans="1:26" ht="23.25" hidden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1"/>
      <c r="R66" s="113"/>
      <c r="S66" s="114"/>
      <c r="T66" s="114"/>
      <c r="U66" s="113"/>
      <c r="V66" s="113"/>
      <c r="W66" s="113"/>
      <c r="X66" s="113"/>
      <c r="Y66" s="113"/>
      <c r="Z66" s="111"/>
    </row>
    <row r="67" spans="1:26" ht="23.25" hidden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1"/>
      <c r="R67" s="113"/>
      <c r="S67" s="114"/>
      <c r="T67" s="114"/>
      <c r="U67" s="113"/>
      <c r="V67" s="113"/>
      <c r="W67" s="113"/>
      <c r="X67" s="113"/>
      <c r="Y67" s="113"/>
      <c r="Z67" s="111"/>
    </row>
    <row r="68" spans="1:26" ht="23.25" hidden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1"/>
      <c r="R68" s="113"/>
      <c r="S68" s="114"/>
      <c r="T68" s="114"/>
      <c r="U68" s="113"/>
      <c r="V68" s="113"/>
      <c r="W68" s="113"/>
      <c r="X68" s="113"/>
      <c r="Y68" s="113"/>
      <c r="Z68" s="111"/>
    </row>
    <row r="69" spans="1:26" ht="23.25" hidden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1"/>
      <c r="R69" s="113"/>
      <c r="S69" s="114"/>
      <c r="T69" s="114"/>
      <c r="U69" s="113"/>
      <c r="V69" s="113"/>
      <c r="W69" s="113"/>
      <c r="X69" s="113"/>
      <c r="Y69" s="113"/>
      <c r="Z69" s="111"/>
    </row>
    <row r="70" spans="1:26" ht="23.25" hidden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1"/>
      <c r="R70" s="113"/>
      <c r="S70" s="114"/>
      <c r="T70" s="114"/>
      <c r="U70" s="113"/>
      <c r="V70" s="113"/>
      <c r="W70" s="113"/>
      <c r="X70" s="113"/>
      <c r="Y70" s="113"/>
      <c r="Z70" s="111"/>
    </row>
    <row r="71" spans="1:26" ht="23.25" hidden="1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1"/>
      <c r="R71" s="113"/>
      <c r="S71" s="114"/>
      <c r="T71" s="114"/>
      <c r="U71" s="113"/>
      <c r="V71" s="113"/>
      <c r="W71" s="113"/>
      <c r="X71" s="113"/>
      <c r="Y71" s="113"/>
      <c r="Z71" s="111"/>
    </row>
    <row r="72" spans="1:26" ht="23.25" hidden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1"/>
      <c r="R72" s="113"/>
      <c r="S72" s="114"/>
      <c r="T72" s="114"/>
      <c r="U72" s="113"/>
      <c r="V72" s="113"/>
      <c r="W72" s="113"/>
      <c r="X72" s="113"/>
      <c r="Y72" s="113"/>
      <c r="Z72" s="111"/>
    </row>
    <row r="73" spans="1:26" ht="23.25" hidden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1"/>
      <c r="R73" s="113"/>
      <c r="S73" s="114"/>
      <c r="T73" s="114"/>
      <c r="U73" s="113"/>
      <c r="V73" s="113"/>
      <c r="W73" s="113"/>
      <c r="X73" s="113"/>
      <c r="Y73" s="113"/>
      <c r="Z73" s="111"/>
    </row>
    <row r="74" spans="1:26" ht="23.25" hidden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1"/>
      <c r="R74" s="113"/>
      <c r="S74" s="114"/>
      <c r="T74" s="114"/>
      <c r="U74" s="113"/>
      <c r="V74" s="113"/>
      <c r="W74" s="113"/>
      <c r="X74" s="113"/>
      <c r="Y74" s="113"/>
      <c r="Z74" s="111"/>
    </row>
    <row r="75" spans="1:26" ht="23.25" hidden="1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1"/>
      <c r="R75" s="113"/>
      <c r="S75" s="114"/>
      <c r="T75" s="114"/>
      <c r="U75" s="113"/>
      <c r="V75" s="113"/>
      <c r="W75" s="113"/>
      <c r="X75" s="113"/>
      <c r="Y75" s="113"/>
      <c r="Z75" s="111"/>
    </row>
    <row r="76" spans="1:26" ht="23.25" hidden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1"/>
      <c r="R76" s="113"/>
      <c r="S76" s="114"/>
      <c r="T76" s="114"/>
      <c r="U76" s="113"/>
      <c r="V76" s="113"/>
      <c r="W76" s="113"/>
      <c r="X76" s="113"/>
      <c r="Y76" s="113"/>
      <c r="Z76" s="111"/>
    </row>
    <row r="77" spans="1:26" ht="23.25" hidden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1"/>
      <c r="R77" s="113"/>
      <c r="S77" s="114"/>
      <c r="T77" s="114"/>
      <c r="U77" s="113"/>
      <c r="V77" s="113"/>
      <c r="W77" s="113"/>
      <c r="X77" s="113"/>
      <c r="Y77" s="113"/>
      <c r="Z77" s="111"/>
    </row>
    <row r="78" spans="1:26" ht="23.25" hidden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1"/>
      <c r="R78" s="113"/>
      <c r="S78" s="114"/>
      <c r="T78" s="114"/>
      <c r="U78" s="113"/>
      <c r="V78" s="113"/>
      <c r="W78" s="113"/>
      <c r="X78" s="113"/>
      <c r="Y78" s="113"/>
      <c r="Z78" s="111"/>
    </row>
    <row r="79" spans="1:26" ht="23.25" hidden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1"/>
      <c r="R79" s="113"/>
      <c r="S79" s="114"/>
      <c r="T79" s="114"/>
      <c r="U79" s="113"/>
      <c r="V79" s="113"/>
      <c r="W79" s="113"/>
      <c r="X79" s="113"/>
      <c r="Y79" s="113"/>
      <c r="Z79" s="111"/>
    </row>
    <row r="80" spans="1:26" ht="23.25" hidden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1"/>
      <c r="R80" s="113"/>
      <c r="S80" s="114"/>
      <c r="T80" s="114"/>
      <c r="U80" s="113"/>
      <c r="V80" s="113"/>
      <c r="W80" s="113"/>
      <c r="X80" s="113"/>
      <c r="Y80" s="113"/>
      <c r="Z80" s="111"/>
    </row>
    <row r="81" spans="1:26" ht="23.25" hidden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1"/>
      <c r="R81" s="113"/>
      <c r="S81" s="114"/>
      <c r="T81" s="114"/>
      <c r="U81" s="113"/>
      <c r="V81" s="113"/>
      <c r="W81" s="113"/>
      <c r="X81" s="113"/>
      <c r="Y81" s="113"/>
      <c r="Z81" s="111"/>
    </row>
    <row r="82" spans="1:26" ht="23.25" hidden="1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1"/>
      <c r="R82" s="113"/>
      <c r="S82" s="114"/>
      <c r="T82" s="114"/>
      <c r="U82" s="113"/>
      <c r="V82" s="113"/>
      <c r="W82" s="113"/>
      <c r="X82" s="113"/>
      <c r="Y82" s="113"/>
      <c r="Z82" s="111"/>
    </row>
    <row r="83" spans="1:26" ht="23.25" hidden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1"/>
      <c r="R83" s="113"/>
      <c r="S83" s="114"/>
      <c r="T83" s="114"/>
      <c r="U83" s="113"/>
      <c r="V83" s="113"/>
      <c r="W83" s="113"/>
      <c r="X83" s="113"/>
      <c r="Y83" s="113"/>
      <c r="Z83" s="111"/>
    </row>
    <row r="84" spans="1:26" ht="23.25" hidden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1"/>
      <c r="R84" s="113"/>
      <c r="S84" s="114"/>
      <c r="T84" s="114"/>
      <c r="U84" s="113"/>
      <c r="V84" s="113"/>
      <c r="W84" s="113"/>
      <c r="X84" s="113"/>
      <c r="Y84" s="113"/>
      <c r="Z84" s="111"/>
    </row>
    <row r="85" spans="1:26" ht="23.25" hidden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1"/>
      <c r="R85" s="113"/>
      <c r="S85" s="114"/>
      <c r="T85" s="114"/>
      <c r="U85" s="113"/>
      <c r="V85" s="113"/>
      <c r="W85" s="113"/>
      <c r="X85" s="113"/>
      <c r="Y85" s="113"/>
      <c r="Z85" s="111"/>
    </row>
    <row r="86" spans="1:26" ht="23.25" hidden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1"/>
      <c r="R86" s="113"/>
      <c r="S86" s="114"/>
      <c r="T86" s="114"/>
      <c r="U86" s="113"/>
      <c r="V86" s="113"/>
      <c r="W86" s="113"/>
      <c r="X86" s="113"/>
      <c r="Y86" s="113"/>
      <c r="Z86" s="111"/>
    </row>
    <row r="87" spans="1:26" ht="23.25" hidden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1"/>
      <c r="R87" s="113"/>
      <c r="S87" s="114"/>
      <c r="T87" s="114"/>
      <c r="U87" s="113"/>
      <c r="V87" s="113"/>
      <c r="W87" s="113"/>
      <c r="X87" s="113"/>
      <c r="Y87" s="113"/>
      <c r="Z87" s="111"/>
    </row>
    <row r="88" spans="1:26" ht="23.25" hidden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1"/>
      <c r="R88" s="113"/>
      <c r="S88" s="114"/>
      <c r="T88" s="114"/>
      <c r="U88" s="113"/>
      <c r="V88" s="113"/>
      <c r="W88" s="113"/>
      <c r="X88" s="113"/>
      <c r="Y88" s="113"/>
      <c r="Z88" s="111"/>
    </row>
    <row r="89" spans="1:26" ht="23.25" hidden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1"/>
      <c r="R89" s="113"/>
      <c r="S89" s="114"/>
      <c r="T89" s="114"/>
      <c r="U89" s="113"/>
      <c r="V89" s="113"/>
      <c r="W89" s="113"/>
      <c r="X89" s="113"/>
      <c r="Y89" s="113"/>
      <c r="Z89" s="111"/>
    </row>
    <row r="90" spans="1:26" ht="23.25" hidden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1"/>
      <c r="R90" s="113"/>
      <c r="S90" s="114"/>
      <c r="T90" s="114"/>
      <c r="U90" s="113"/>
      <c r="V90" s="113"/>
      <c r="W90" s="113"/>
      <c r="X90" s="113"/>
      <c r="Y90" s="113"/>
      <c r="Z90" s="111"/>
    </row>
    <row r="91" spans="1:26" ht="23.25" hidden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1"/>
      <c r="R91" s="113"/>
      <c r="S91" s="114"/>
      <c r="T91" s="114"/>
      <c r="U91" s="113"/>
      <c r="V91" s="113"/>
      <c r="W91" s="113"/>
      <c r="X91" s="113"/>
      <c r="Y91" s="113"/>
      <c r="Z91" s="111"/>
    </row>
    <row r="92" spans="1:26" ht="23.25" hidden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1"/>
      <c r="R92" s="113"/>
      <c r="S92" s="114"/>
      <c r="T92" s="114"/>
      <c r="U92" s="113"/>
      <c r="V92" s="113"/>
      <c r="W92" s="113"/>
      <c r="X92" s="113"/>
      <c r="Y92" s="113"/>
      <c r="Z92" s="111"/>
    </row>
    <row r="93" spans="1:26" ht="23.25" hidden="1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1"/>
      <c r="R93" s="113"/>
      <c r="S93" s="114"/>
      <c r="T93" s="114"/>
      <c r="U93" s="113"/>
      <c r="V93" s="113"/>
      <c r="W93" s="113"/>
      <c r="X93" s="113"/>
      <c r="Y93" s="113"/>
      <c r="Z93" s="111"/>
    </row>
    <row r="94" spans="1:26" ht="23.25" hidden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1"/>
      <c r="R94" s="113"/>
      <c r="S94" s="114"/>
      <c r="T94" s="114"/>
      <c r="U94" s="113"/>
      <c r="V94" s="113"/>
      <c r="W94" s="113"/>
      <c r="X94" s="113"/>
      <c r="Y94" s="113"/>
      <c r="Z94" s="111"/>
    </row>
    <row r="95" spans="1:26" ht="23.25" hidden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1"/>
      <c r="R95" s="113"/>
      <c r="S95" s="114"/>
      <c r="T95" s="114"/>
      <c r="U95" s="113"/>
      <c r="V95" s="113"/>
      <c r="W95" s="113"/>
      <c r="X95" s="113"/>
      <c r="Y95" s="113"/>
      <c r="Z95" s="111"/>
    </row>
    <row r="96" spans="1:26" ht="23.25" hidden="1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1"/>
      <c r="R96" s="113"/>
      <c r="S96" s="114"/>
      <c r="T96" s="114"/>
      <c r="U96" s="113"/>
      <c r="V96" s="113"/>
      <c r="W96" s="113"/>
      <c r="X96" s="113"/>
      <c r="Y96" s="113"/>
      <c r="Z96" s="111"/>
    </row>
    <row r="97" spans="1:26" ht="23.25" hidden="1">
      <c r="A97" s="11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1"/>
      <c r="R97" s="113"/>
      <c r="S97" s="114"/>
      <c r="T97" s="114"/>
      <c r="U97" s="113"/>
      <c r="V97" s="113"/>
      <c r="W97" s="113"/>
      <c r="X97" s="113"/>
      <c r="Y97" s="113"/>
      <c r="Z97" s="111"/>
    </row>
    <row r="98" spans="1:26" ht="23.25" hidden="1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1"/>
      <c r="R98" s="113"/>
      <c r="S98" s="114"/>
      <c r="T98" s="114"/>
      <c r="U98" s="113"/>
      <c r="V98" s="113"/>
      <c r="W98" s="113"/>
      <c r="X98" s="113"/>
      <c r="Y98" s="113"/>
      <c r="Z98" s="111"/>
    </row>
    <row r="99" spans="1:26" ht="23.25" hidden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1"/>
      <c r="R99" s="113"/>
      <c r="S99" s="114"/>
      <c r="T99" s="114"/>
      <c r="U99" s="113"/>
      <c r="V99" s="113"/>
      <c r="W99" s="113"/>
      <c r="X99" s="113"/>
      <c r="Y99" s="113"/>
      <c r="Z99" s="111"/>
    </row>
    <row r="100" spans="1:26" ht="23.25" hidden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1"/>
      <c r="R100" s="113"/>
      <c r="S100" s="114"/>
      <c r="T100" s="114"/>
      <c r="U100" s="113"/>
      <c r="V100" s="113"/>
      <c r="W100" s="113"/>
      <c r="X100" s="113"/>
      <c r="Y100" s="113"/>
      <c r="Z100" s="111"/>
    </row>
    <row r="101" spans="1:26" ht="23.25" hidden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1"/>
      <c r="R101" s="113"/>
      <c r="S101" s="114"/>
      <c r="T101" s="114"/>
      <c r="U101" s="113"/>
      <c r="V101" s="113"/>
      <c r="W101" s="113"/>
      <c r="X101" s="113"/>
      <c r="Y101" s="113"/>
      <c r="Z101" s="111"/>
    </row>
    <row r="102" spans="1:26" ht="23.25" hidden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1"/>
      <c r="R102" s="113"/>
      <c r="S102" s="114"/>
      <c r="T102" s="114"/>
      <c r="U102" s="113"/>
      <c r="V102" s="113"/>
      <c r="W102" s="113"/>
      <c r="X102" s="113"/>
      <c r="Y102" s="113"/>
      <c r="Z102" s="111"/>
    </row>
    <row r="103" spans="1:26" ht="23.25" hidden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1"/>
      <c r="R103" s="113"/>
      <c r="S103" s="114"/>
      <c r="T103" s="114"/>
      <c r="U103" s="113"/>
      <c r="V103" s="113"/>
      <c r="W103" s="113"/>
      <c r="X103" s="113"/>
      <c r="Y103" s="113"/>
      <c r="Z103" s="111"/>
    </row>
    <row r="104" spans="1:26" ht="23.25" hidden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1"/>
      <c r="R104" s="113"/>
      <c r="S104" s="114"/>
      <c r="T104" s="114"/>
      <c r="U104" s="113"/>
      <c r="V104" s="113"/>
      <c r="W104" s="113"/>
      <c r="X104" s="113"/>
      <c r="Y104" s="113"/>
      <c r="Z104" s="111"/>
    </row>
    <row r="105" spans="1:26" ht="23.25" hidden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1"/>
      <c r="R105" s="113"/>
      <c r="S105" s="114"/>
      <c r="T105" s="114"/>
      <c r="U105" s="113"/>
      <c r="V105" s="113"/>
      <c r="W105" s="113"/>
      <c r="X105" s="113"/>
      <c r="Y105" s="113"/>
      <c r="Z105" s="111"/>
    </row>
    <row r="106" spans="1:26" ht="23.25" hidden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1"/>
      <c r="R106" s="113"/>
      <c r="S106" s="114"/>
      <c r="T106" s="114"/>
      <c r="U106" s="113"/>
      <c r="V106" s="113"/>
      <c r="W106" s="113"/>
      <c r="X106" s="113"/>
      <c r="Y106" s="113"/>
      <c r="Z106" s="111"/>
    </row>
    <row r="107" spans="1:26" ht="23.25" hidden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1"/>
      <c r="R107" s="113"/>
      <c r="S107" s="114"/>
      <c r="T107" s="114"/>
      <c r="U107" s="113"/>
      <c r="V107" s="113"/>
      <c r="W107" s="113"/>
      <c r="X107" s="113"/>
      <c r="Y107" s="113"/>
      <c r="Z107" s="111"/>
    </row>
    <row r="108" spans="1:26" ht="23.25" hidden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1"/>
      <c r="R108" s="113"/>
      <c r="S108" s="114"/>
      <c r="T108" s="114"/>
      <c r="U108" s="113"/>
      <c r="V108" s="113"/>
      <c r="W108" s="113"/>
      <c r="X108" s="113"/>
      <c r="Y108" s="113"/>
      <c r="Z108" s="111"/>
    </row>
    <row r="109" spans="1:26" ht="23.25" hidden="1">
      <c r="A109" s="11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1"/>
      <c r="R109" s="113"/>
      <c r="S109" s="114"/>
      <c r="T109" s="114"/>
      <c r="U109" s="113"/>
      <c r="V109" s="113"/>
      <c r="W109" s="113"/>
      <c r="X109" s="113"/>
      <c r="Y109" s="113"/>
      <c r="Z109" s="111"/>
    </row>
    <row r="110" spans="1:26" ht="23.25" hidden="1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1"/>
      <c r="R110" s="113"/>
      <c r="S110" s="114"/>
      <c r="T110" s="114"/>
      <c r="U110" s="113"/>
      <c r="V110" s="113"/>
      <c r="W110" s="113"/>
      <c r="X110" s="113"/>
      <c r="Y110" s="113"/>
      <c r="Z110" s="111"/>
    </row>
    <row r="111" spans="1:26" ht="23.25" hidden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1"/>
      <c r="R111" s="113"/>
      <c r="S111" s="114"/>
      <c r="T111" s="114"/>
      <c r="U111" s="113"/>
      <c r="V111" s="113"/>
      <c r="W111" s="113"/>
      <c r="X111" s="113"/>
      <c r="Y111" s="113"/>
      <c r="Z111" s="111"/>
    </row>
    <row r="112" spans="1:26" ht="23.25" hidden="1">
      <c r="A112" s="11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1"/>
      <c r="R112" s="113"/>
      <c r="S112" s="114"/>
      <c r="T112" s="114"/>
      <c r="U112" s="113"/>
      <c r="V112" s="113"/>
      <c r="W112" s="113"/>
      <c r="X112" s="113"/>
      <c r="Y112" s="113"/>
      <c r="Z112" s="111"/>
    </row>
    <row r="113" spans="1:26" ht="23.25" hidden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1"/>
      <c r="R113" s="113"/>
      <c r="S113" s="114"/>
      <c r="T113" s="114"/>
      <c r="U113" s="113"/>
      <c r="V113" s="113"/>
      <c r="W113" s="113"/>
      <c r="X113" s="113"/>
      <c r="Y113" s="113"/>
      <c r="Z113" s="111"/>
    </row>
    <row r="114" spans="1:26" ht="23.25" hidden="1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1"/>
      <c r="R114" s="113"/>
      <c r="S114" s="114"/>
      <c r="T114" s="114"/>
      <c r="U114" s="113"/>
      <c r="V114" s="113"/>
      <c r="W114" s="113"/>
      <c r="X114" s="113"/>
      <c r="Y114" s="113"/>
      <c r="Z114" s="111"/>
    </row>
    <row r="115" spans="1:26" ht="23.25" hidden="1">
      <c r="A115" s="111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1"/>
      <c r="R115" s="113"/>
      <c r="S115" s="114"/>
      <c r="T115" s="114"/>
      <c r="U115" s="113"/>
      <c r="V115" s="113"/>
      <c r="W115" s="113"/>
      <c r="X115" s="113"/>
      <c r="Y115" s="113"/>
      <c r="Z115" s="111"/>
    </row>
    <row r="116" spans="1:26" ht="23.25" hidden="1">
      <c r="A116" s="111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1"/>
      <c r="R116" s="113"/>
      <c r="S116" s="114"/>
      <c r="T116" s="114"/>
      <c r="U116" s="113"/>
      <c r="V116" s="113"/>
      <c r="W116" s="113"/>
      <c r="X116" s="113"/>
      <c r="Y116" s="113"/>
      <c r="Z116" s="111"/>
    </row>
    <row r="117" spans="1:26" ht="23.25" hidden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1"/>
      <c r="R117" s="113"/>
      <c r="S117" s="114"/>
      <c r="T117" s="114"/>
      <c r="U117" s="113"/>
      <c r="V117" s="113"/>
      <c r="W117" s="113"/>
      <c r="X117" s="113"/>
      <c r="Y117" s="113"/>
      <c r="Z117" s="111"/>
    </row>
    <row r="118" spans="1:26" ht="23.25" hidden="1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1"/>
      <c r="R118" s="113"/>
      <c r="S118" s="114"/>
      <c r="T118" s="114"/>
      <c r="U118" s="113"/>
      <c r="V118" s="113"/>
      <c r="W118" s="113"/>
      <c r="X118" s="113"/>
      <c r="Y118" s="113"/>
      <c r="Z118" s="111"/>
    </row>
    <row r="119" spans="1:26" ht="23.25" hidden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1"/>
      <c r="R119" s="113"/>
      <c r="S119" s="114"/>
      <c r="T119" s="114"/>
      <c r="U119" s="113"/>
      <c r="V119" s="113"/>
      <c r="W119" s="113"/>
      <c r="X119" s="113"/>
      <c r="Y119" s="113"/>
      <c r="Z119" s="111"/>
    </row>
    <row r="120" spans="1:26" ht="23.25" hidden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1"/>
      <c r="R120" s="113"/>
      <c r="S120" s="114"/>
      <c r="T120" s="114"/>
      <c r="U120" s="113"/>
      <c r="V120" s="113"/>
      <c r="W120" s="113"/>
      <c r="X120" s="113"/>
      <c r="Y120" s="113"/>
      <c r="Z120" s="111"/>
    </row>
    <row r="121" spans="1:26" ht="23.25" hidden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1"/>
      <c r="R121" s="113"/>
      <c r="S121" s="114"/>
      <c r="T121" s="114"/>
      <c r="U121" s="113"/>
      <c r="V121" s="113"/>
      <c r="W121" s="113"/>
      <c r="X121" s="113"/>
      <c r="Y121" s="113"/>
      <c r="Z121" s="111"/>
    </row>
    <row r="122" spans="1:26" ht="23.25" hidden="1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1"/>
      <c r="R122" s="113"/>
      <c r="S122" s="114"/>
      <c r="T122" s="114"/>
      <c r="U122" s="113"/>
      <c r="V122" s="113"/>
      <c r="W122" s="113"/>
      <c r="X122" s="113"/>
      <c r="Y122" s="113"/>
      <c r="Z122" s="111"/>
    </row>
    <row r="123" spans="1:26" ht="23.25" hidden="1">
      <c r="A123" s="11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1"/>
      <c r="R123" s="113"/>
      <c r="S123" s="114"/>
      <c r="T123" s="114"/>
      <c r="U123" s="113"/>
      <c r="V123" s="113"/>
      <c r="W123" s="113"/>
      <c r="X123" s="113"/>
      <c r="Y123" s="113"/>
      <c r="Z123" s="111"/>
    </row>
    <row r="124" spans="1:26" ht="23.25" hidden="1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1"/>
      <c r="R124" s="113"/>
      <c r="S124" s="114"/>
      <c r="T124" s="114"/>
      <c r="U124" s="113"/>
      <c r="V124" s="113"/>
      <c r="W124" s="113"/>
      <c r="X124" s="113"/>
      <c r="Y124" s="113"/>
      <c r="Z124" s="111"/>
    </row>
    <row r="125" spans="1:26" ht="23.25" hidden="1">
      <c r="A125" s="11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1"/>
      <c r="R125" s="113"/>
      <c r="S125" s="114"/>
      <c r="T125" s="114"/>
      <c r="U125" s="113"/>
      <c r="V125" s="113"/>
      <c r="W125" s="113"/>
      <c r="X125" s="113"/>
      <c r="Y125" s="113"/>
      <c r="Z125" s="111"/>
    </row>
    <row r="126" spans="1:26" ht="23.25" hidden="1">
      <c r="A126" s="11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1"/>
      <c r="R126" s="113"/>
      <c r="S126" s="114"/>
      <c r="T126" s="114"/>
      <c r="U126" s="113"/>
      <c r="V126" s="113"/>
      <c r="W126" s="113"/>
      <c r="X126" s="113"/>
      <c r="Y126" s="113"/>
      <c r="Z126" s="111"/>
    </row>
    <row r="127" spans="1:26" ht="23.25" hidden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1"/>
      <c r="R127" s="113"/>
      <c r="S127" s="114"/>
      <c r="T127" s="114"/>
      <c r="U127" s="113"/>
      <c r="V127" s="113"/>
      <c r="W127" s="113"/>
      <c r="X127" s="113"/>
      <c r="Y127" s="113"/>
      <c r="Z127" s="111"/>
    </row>
    <row r="128" spans="1:26" ht="23.25" hidden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3"/>
      <c r="S128" s="114"/>
      <c r="T128" s="114"/>
      <c r="U128" s="113"/>
      <c r="V128" s="113"/>
      <c r="W128" s="113"/>
      <c r="X128" s="113"/>
      <c r="Y128" s="113"/>
      <c r="Z128" s="111"/>
    </row>
    <row r="129" spans="1:26" ht="23.25" hidden="1">
      <c r="A129" s="111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1"/>
      <c r="R129" s="113"/>
      <c r="S129" s="114"/>
      <c r="T129" s="114"/>
      <c r="U129" s="113"/>
      <c r="V129" s="113"/>
      <c r="W129" s="113"/>
      <c r="X129" s="113"/>
      <c r="Y129" s="113"/>
      <c r="Z129" s="111"/>
    </row>
    <row r="130" spans="1:26" ht="23.25" hidden="1">
      <c r="A130" s="111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1"/>
      <c r="R130" s="113"/>
      <c r="S130" s="114"/>
      <c r="T130" s="114"/>
      <c r="U130" s="113"/>
      <c r="V130" s="113"/>
      <c r="W130" s="113"/>
      <c r="X130" s="113"/>
      <c r="Y130" s="113"/>
      <c r="Z130" s="111"/>
    </row>
    <row r="131" spans="1:26" ht="23.25" hidden="1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1"/>
      <c r="R131" s="113"/>
      <c r="S131" s="114"/>
      <c r="T131" s="114"/>
      <c r="U131" s="113"/>
      <c r="V131" s="113"/>
      <c r="W131" s="113"/>
      <c r="X131" s="113"/>
      <c r="Y131" s="113"/>
      <c r="Z131" s="111"/>
    </row>
    <row r="132" spans="1:26" ht="23.25" hidden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1"/>
      <c r="R132" s="113"/>
      <c r="S132" s="114"/>
      <c r="T132" s="114"/>
      <c r="U132" s="113"/>
      <c r="V132" s="113"/>
      <c r="W132" s="113"/>
      <c r="X132" s="113"/>
      <c r="Y132" s="113"/>
      <c r="Z132" s="111"/>
    </row>
    <row r="133" spans="1:26" ht="23.25" hidden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1"/>
      <c r="R133" s="113"/>
      <c r="S133" s="114"/>
      <c r="T133" s="114"/>
      <c r="U133" s="113"/>
      <c r="V133" s="113"/>
      <c r="W133" s="113"/>
      <c r="X133" s="113"/>
      <c r="Y133" s="113"/>
      <c r="Z133" s="111"/>
    </row>
    <row r="134" spans="1:26" ht="23.25" hidden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1"/>
      <c r="R134" s="113"/>
      <c r="S134" s="114"/>
      <c r="T134" s="114"/>
      <c r="U134" s="113"/>
      <c r="V134" s="113"/>
      <c r="W134" s="113"/>
      <c r="X134" s="113"/>
      <c r="Y134" s="113"/>
      <c r="Z134" s="111"/>
    </row>
    <row r="135" spans="1:26" ht="23.25" hidden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1"/>
      <c r="R135" s="113"/>
      <c r="S135" s="114"/>
      <c r="T135" s="114"/>
      <c r="U135" s="113"/>
      <c r="V135" s="113"/>
      <c r="W135" s="113"/>
      <c r="X135" s="113"/>
      <c r="Y135" s="113"/>
      <c r="Z135" s="111"/>
    </row>
    <row r="136" spans="1:26" ht="23.25" hidden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1"/>
      <c r="R136" s="113"/>
      <c r="S136" s="114"/>
      <c r="T136" s="114"/>
      <c r="U136" s="113"/>
      <c r="V136" s="113"/>
      <c r="W136" s="113"/>
      <c r="X136" s="113"/>
      <c r="Y136" s="113"/>
      <c r="Z136" s="111"/>
    </row>
    <row r="137" spans="1:26" ht="23.25" hidden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1"/>
      <c r="R137" s="113"/>
      <c r="S137" s="114"/>
      <c r="T137" s="114"/>
      <c r="U137" s="113"/>
      <c r="V137" s="113"/>
      <c r="W137" s="113"/>
      <c r="X137" s="113"/>
      <c r="Y137" s="113"/>
      <c r="Z137" s="111"/>
    </row>
    <row r="138" spans="1:26" ht="23.25" hidden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1"/>
      <c r="R138" s="113"/>
      <c r="S138" s="114"/>
      <c r="T138" s="114"/>
      <c r="U138" s="113"/>
      <c r="V138" s="113"/>
      <c r="W138" s="113"/>
      <c r="X138" s="113"/>
      <c r="Y138" s="113"/>
      <c r="Z138" s="111"/>
    </row>
    <row r="139" spans="1:26" ht="23.25" hidden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1"/>
      <c r="R139" s="113"/>
      <c r="S139" s="114"/>
      <c r="T139" s="114"/>
      <c r="U139" s="113"/>
      <c r="V139" s="113"/>
      <c r="W139" s="113"/>
      <c r="X139" s="113"/>
      <c r="Y139" s="113"/>
      <c r="Z139" s="111"/>
    </row>
    <row r="140" spans="1:26" ht="23.25" hidden="1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1"/>
      <c r="R140" s="113"/>
      <c r="S140" s="114"/>
      <c r="T140" s="114"/>
      <c r="U140" s="113"/>
      <c r="V140" s="113"/>
      <c r="W140" s="113"/>
      <c r="X140" s="113"/>
      <c r="Y140" s="113"/>
      <c r="Z140" s="111"/>
    </row>
    <row r="141" spans="1:26" ht="23.25" hidden="1">
      <c r="A141" s="11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1"/>
      <c r="R141" s="113"/>
      <c r="S141" s="114"/>
      <c r="T141" s="114"/>
      <c r="U141" s="113"/>
      <c r="V141" s="113"/>
      <c r="W141" s="113"/>
      <c r="X141" s="113"/>
      <c r="Y141" s="113"/>
      <c r="Z141" s="111"/>
    </row>
    <row r="142" spans="1:26" ht="23.25" hidden="1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1"/>
      <c r="R142" s="113"/>
      <c r="S142" s="114"/>
      <c r="T142" s="114"/>
      <c r="U142" s="113"/>
      <c r="V142" s="113"/>
      <c r="W142" s="113"/>
      <c r="X142" s="113"/>
      <c r="Y142" s="113"/>
      <c r="Z142" s="111"/>
    </row>
    <row r="143" spans="1:26" ht="23.25" hidden="1">
      <c r="A143" s="11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1"/>
      <c r="R143" s="113"/>
      <c r="S143" s="114"/>
      <c r="T143" s="114"/>
      <c r="U143" s="113"/>
      <c r="V143" s="113"/>
      <c r="W143" s="113"/>
      <c r="X143" s="113"/>
      <c r="Y143" s="113"/>
      <c r="Z143" s="111"/>
    </row>
    <row r="144" spans="1:26" ht="23.25" hidden="1">
      <c r="A144" s="11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1"/>
      <c r="R144" s="113"/>
      <c r="S144" s="114"/>
      <c r="T144" s="114"/>
      <c r="U144" s="113"/>
      <c r="V144" s="113"/>
      <c r="W144" s="113"/>
      <c r="X144" s="113"/>
      <c r="Y144" s="113"/>
      <c r="Z144" s="111"/>
    </row>
    <row r="145" spans="1:26" ht="23.25" hidden="1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1"/>
      <c r="R145" s="113"/>
      <c r="S145" s="114"/>
      <c r="T145" s="114"/>
      <c r="U145" s="113"/>
      <c r="V145" s="113"/>
      <c r="W145" s="113"/>
      <c r="X145" s="113"/>
      <c r="Y145" s="113"/>
      <c r="Z145" s="111"/>
    </row>
    <row r="146" spans="1:26" ht="23.25" hidden="1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1"/>
      <c r="R146" s="113"/>
      <c r="S146" s="114"/>
      <c r="T146" s="114"/>
      <c r="U146" s="113"/>
      <c r="V146" s="113"/>
      <c r="W146" s="113"/>
      <c r="X146" s="113"/>
      <c r="Y146" s="113"/>
      <c r="Z146" s="111"/>
    </row>
    <row r="147" spans="1:26" ht="23.25" hidden="1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1"/>
      <c r="R147" s="113"/>
      <c r="S147" s="114"/>
      <c r="T147" s="114"/>
      <c r="U147" s="113"/>
      <c r="V147" s="113"/>
      <c r="W147" s="113"/>
      <c r="X147" s="113"/>
      <c r="Y147" s="113"/>
      <c r="Z147" s="111"/>
    </row>
    <row r="148" spans="1:26" ht="23.25" hidden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1"/>
      <c r="R148" s="113"/>
      <c r="S148" s="114"/>
      <c r="T148" s="114"/>
      <c r="U148" s="113"/>
      <c r="V148" s="113"/>
      <c r="W148" s="113"/>
      <c r="X148" s="113"/>
      <c r="Y148" s="113"/>
      <c r="Z148" s="111"/>
    </row>
    <row r="149" spans="1:26" ht="23.25" hidden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1"/>
      <c r="R149" s="113"/>
      <c r="S149" s="114"/>
      <c r="T149" s="114"/>
      <c r="U149" s="113"/>
      <c r="V149" s="113"/>
      <c r="W149" s="113"/>
      <c r="X149" s="113"/>
      <c r="Y149" s="113"/>
      <c r="Z149" s="111"/>
    </row>
    <row r="150" spans="1:26" ht="23.25" hidden="1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1"/>
      <c r="R150" s="113"/>
      <c r="S150" s="114"/>
      <c r="T150" s="114"/>
      <c r="U150" s="113"/>
      <c r="V150" s="113"/>
      <c r="W150" s="113"/>
      <c r="X150" s="113"/>
      <c r="Y150" s="113"/>
      <c r="Z150" s="111"/>
    </row>
    <row r="151" spans="1:26" ht="23.25" hidden="1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1"/>
      <c r="R151" s="113"/>
      <c r="S151" s="114"/>
      <c r="T151" s="114"/>
      <c r="U151" s="113"/>
      <c r="V151" s="113"/>
      <c r="W151" s="113"/>
      <c r="X151" s="113"/>
      <c r="Y151" s="113"/>
      <c r="Z151" s="111"/>
    </row>
    <row r="152" spans="1:26" ht="23.25" hidden="1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1"/>
      <c r="R152" s="113"/>
      <c r="S152" s="114"/>
      <c r="T152" s="114"/>
      <c r="U152" s="113"/>
      <c r="V152" s="113"/>
      <c r="W152" s="113"/>
      <c r="X152" s="113"/>
      <c r="Y152" s="113"/>
      <c r="Z152" s="111"/>
    </row>
    <row r="153" spans="1:26" ht="23.25" hidden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1"/>
      <c r="R153" s="113"/>
      <c r="S153" s="114"/>
      <c r="T153" s="114"/>
      <c r="U153" s="113"/>
      <c r="V153" s="113"/>
      <c r="W153" s="113"/>
      <c r="X153" s="113"/>
      <c r="Y153" s="113"/>
      <c r="Z153" s="111"/>
    </row>
    <row r="154" spans="1:26" ht="23.25" hidden="1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1"/>
      <c r="R154" s="113"/>
      <c r="S154" s="114"/>
      <c r="T154" s="114"/>
      <c r="U154" s="113"/>
      <c r="V154" s="113"/>
      <c r="W154" s="113"/>
      <c r="X154" s="113"/>
      <c r="Y154" s="113"/>
      <c r="Z154" s="111"/>
    </row>
    <row r="155" spans="1:26" ht="23.25" hidden="1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1"/>
      <c r="R155" s="113"/>
      <c r="S155" s="114"/>
      <c r="T155" s="114"/>
      <c r="U155" s="113"/>
      <c r="V155" s="113"/>
      <c r="W155" s="113"/>
      <c r="X155" s="113"/>
      <c r="Y155" s="113"/>
      <c r="Z155" s="111"/>
    </row>
    <row r="156" spans="1:26" ht="23.25" hidden="1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1"/>
      <c r="R156" s="113"/>
      <c r="S156" s="114"/>
      <c r="T156" s="114"/>
      <c r="U156" s="113"/>
      <c r="V156" s="113"/>
      <c r="W156" s="113"/>
      <c r="X156" s="113"/>
      <c r="Y156" s="113"/>
      <c r="Z156" s="111"/>
    </row>
    <row r="157" spans="1:26" ht="23.25" hidden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1"/>
      <c r="R157" s="113"/>
      <c r="S157" s="114"/>
      <c r="T157" s="114"/>
      <c r="U157" s="113"/>
      <c r="V157" s="113"/>
      <c r="W157" s="113"/>
      <c r="X157" s="113"/>
      <c r="Y157" s="113"/>
      <c r="Z157" s="111"/>
    </row>
    <row r="158" spans="1:26" ht="23.25" hidden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1"/>
      <c r="R158" s="113"/>
      <c r="S158" s="114"/>
      <c r="T158" s="114"/>
      <c r="U158" s="113"/>
      <c r="V158" s="113"/>
      <c r="W158" s="113"/>
      <c r="X158" s="113"/>
      <c r="Y158" s="113"/>
      <c r="Z158" s="111"/>
    </row>
    <row r="159" spans="1:26" ht="23.25" hidden="1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1"/>
      <c r="R159" s="113"/>
      <c r="S159" s="114"/>
      <c r="T159" s="114"/>
      <c r="U159" s="113"/>
      <c r="V159" s="113"/>
      <c r="W159" s="113"/>
      <c r="X159" s="113"/>
      <c r="Y159" s="113"/>
      <c r="Z159" s="111"/>
    </row>
    <row r="160" spans="1:26" ht="23.25" hidden="1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1"/>
      <c r="R160" s="113"/>
      <c r="S160" s="114"/>
      <c r="T160" s="114"/>
      <c r="U160" s="113"/>
      <c r="V160" s="113"/>
      <c r="W160" s="113"/>
      <c r="X160" s="113"/>
      <c r="Y160" s="113"/>
      <c r="Z160" s="111"/>
    </row>
    <row r="161" spans="1:26" ht="23.25" hidden="1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1"/>
      <c r="R161" s="113"/>
      <c r="S161" s="114"/>
      <c r="T161" s="114"/>
      <c r="U161" s="113"/>
      <c r="V161" s="113"/>
      <c r="W161" s="113"/>
      <c r="X161" s="113"/>
      <c r="Y161" s="113"/>
      <c r="Z161" s="111"/>
    </row>
    <row r="162" spans="1:26" ht="23.25" hidden="1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1"/>
      <c r="R162" s="113"/>
      <c r="S162" s="114"/>
      <c r="T162" s="114"/>
      <c r="U162" s="113"/>
      <c r="V162" s="113"/>
      <c r="W162" s="113"/>
      <c r="X162" s="113"/>
      <c r="Y162" s="113"/>
      <c r="Z162" s="111"/>
    </row>
    <row r="163" spans="1:26" ht="23.25" hidden="1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1"/>
      <c r="R163" s="113"/>
      <c r="S163" s="114"/>
      <c r="T163" s="114"/>
      <c r="U163" s="113"/>
      <c r="V163" s="113"/>
      <c r="W163" s="113"/>
      <c r="X163" s="113"/>
      <c r="Y163" s="113"/>
      <c r="Z163" s="111"/>
    </row>
    <row r="164" spans="1:26" ht="23.25" hidden="1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1"/>
      <c r="R164" s="113"/>
      <c r="S164" s="114"/>
      <c r="T164" s="114"/>
      <c r="U164" s="113"/>
      <c r="V164" s="113"/>
      <c r="W164" s="113"/>
      <c r="X164" s="113"/>
      <c r="Y164" s="113"/>
      <c r="Z164" s="111"/>
    </row>
    <row r="165" spans="1:26" ht="23.25" hidden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1"/>
      <c r="R165" s="113"/>
      <c r="S165" s="114"/>
      <c r="T165" s="114"/>
      <c r="U165" s="113"/>
      <c r="V165" s="113"/>
      <c r="W165" s="113"/>
      <c r="X165" s="113"/>
      <c r="Y165" s="113"/>
      <c r="Z165" s="111"/>
    </row>
    <row r="166" spans="1:26" ht="23.25" hidden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1"/>
      <c r="R166" s="113"/>
      <c r="S166" s="114"/>
      <c r="T166" s="114"/>
      <c r="U166" s="113"/>
      <c r="V166" s="113"/>
      <c r="W166" s="113"/>
      <c r="X166" s="113"/>
      <c r="Y166" s="113"/>
      <c r="Z166" s="111"/>
    </row>
    <row r="167" spans="1:26" ht="23.25" hidden="1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1"/>
      <c r="R167" s="113"/>
      <c r="S167" s="114"/>
      <c r="T167" s="114"/>
      <c r="U167" s="113"/>
      <c r="V167" s="113"/>
      <c r="W167" s="113"/>
      <c r="X167" s="113"/>
      <c r="Y167" s="113"/>
      <c r="Z167" s="111"/>
    </row>
    <row r="168" spans="1:26" ht="23.25" hidden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1"/>
      <c r="R168" s="113"/>
      <c r="S168" s="114"/>
      <c r="T168" s="114"/>
      <c r="U168" s="113"/>
      <c r="V168" s="113"/>
      <c r="W168" s="113"/>
      <c r="X168" s="113"/>
      <c r="Y168" s="113"/>
      <c r="Z168" s="111"/>
    </row>
    <row r="169" spans="1:26" ht="23.25" hidden="1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1"/>
      <c r="R169" s="113"/>
      <c r="S169" s="114"/>
      <c r="T169" s="114"/>
      <c r="U169" s="113"/>
      <c r="V169" s="113"/>
      <c r="W169" s="113"/>
      <c r="X169" s="113"/>
      <c r="Y169" s="113"/>
      <c r="Z169" s="111"/>
    </row>
    <row r="170" spans="1:26" ht="23.25" hidden="1">
      <c r="A170" s="11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1"/>
      <c r="R170" s="113"/>
      <c r="S170" s="114"/>
      <c r="T170" s="114"/>
      <c r="U170" s="113"/>
      <c r="V170" s="113"/>
      <c r="W170" s="113"/>
      <c r="X170" s="113"/>
      <c r="Y170" s="113"/>
      <c r="Z170" s="111"/>
    </row>
    <row r="171" spans="1:26" ht="23.25" hidden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1"/>
      <c r="R171" s="113"/>
      <c r="S171" s="114"/>
      <c r="T171" s="114"/>
      <c r="U171" s="113"/>
      <c r="V171" s="113"/>
      <c r="W171" s="113"/>
      <c r="X171" s="113"/>
      <c r="Y171" s="113"/>
      <c r="Z171" s="111"/>
    </row>
    <row r="172" spans="1:26" ht="23.25" hidden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1"/>
      <c r="R172" s="113"/>
      <c r="S172" s="114"/>
      <c r="T172" s="114"/>
      <c r="U172" s="113"/>
      <c r="V172" s="113"/>
      <c r="W172" s="113"/>
      <c r="X172" s="113"/>
      <c r="Y172" s="113"/>
      <c r="Z172" s="111"/>
    </row>
    <row r="173" spans="1:26" ht="23.25" hidden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1"/>
      <c r="R173" s="113"/>
      <c r="S173" s="114"/>
      <c r="T173" s="114"/>
      <c r="U173" s="113"/>
      <c r="V173" s="113"/>
      <c r="W173" s="113"/>
      <c r="X173" s="113"/>
      <c r="Y173" s="113"/>
      <c r="Z173" s="111"/>
    </row>
    <row r="174" spans="1:26" ht="23.25" hidden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1"/>
      <c r="R174" s="113"/>
      <c r="S174" s="114"/>
      <c r="T174" s="114"/>
      <c r="U174" s="113"/>
      <c r="V174" s="113"/>
      <c r="W174" s="113"/>
      <c r="X174" s="113"/>
      <c r="Y174" s="113"/>
      <c r="Z174" s="111"/>
    </row>
    <row r="175" spans="1:26" ht="23.25" hidden="1">
      <c r="A175" s="11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1"/>
      <c r="R175" s="113"/>
      <c r="S175" s="114"/>
      <c r="T175" s="114"/>
      <c r="U175" s="113"/>
      <c r="V175" s="113"/>
      <c r="W175" s="113"/>
      <c r="X175" s="113"/>
      <c r="Y175" s="113"/>
      <c r="Z175" s="111"/>
    </row>
    <row r="176" spans="1:26" ht="23.25" hidden="1">
      <c r="A176" s="11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1"/>
      <c r="R176" s="113"/>
      <c r="S176" s="114"/>
      <c r="T176" s="114"/>
      <c r="U176" s="113"/>
      <c r="V176" s="113"/>
      <c r="W176" s="113"/>
      <c r="X176" s="113"/>
      <c r="Y176" s="113"/>
      <c r="Z176" s="111"/>
    </row>
    <row r="177" spans="1:26" ht="23.25" hidden="1">
      <c r="A177" s="11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1"/>
      <c r="R177" s="113"/>
      <c r="S177" s="114"/>
      <c r="T177" s="114"/>
      <c r="U177" s="113"/>
      <c r="V177" s="113"/>
      <c r="W177" s="113"/>
      <c r="X177" s="113"/>
      <c r="Y177" s="113"/>
      <c r="Z177" s="111"/>
    </row>
    <row r="178" spans="1:26" ht="23.25" hidden="1">
      <c r="A178" s="11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1"/>
      <c r="R178" s="113"/>
      <c r="S178" s="114"/>
      <c r="T178" s="114"/>
      <c r="U178" s="113"/>
      <c r="V178" s="113"/>
      <c r="W178" s="113"/>
      <c r="X178" s="113"/>
      <c r="Y178" s="113"/>
      <c r="Z178" s="111"/>
    </row>
    <row r="179" spans="1:26" ht="23.25" hidden="1">
      <c r="A179" s="11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1"/>
      <c r="R179" s="113"/>
      <c r="S179" s="114"/>
      <c r="T179" s="114"/>
      <c r="U179" s="113"/>
      <c r="V179" s="113"/>
      <c r="W179" s="113"/>
      <c r="X179" s="113"/>
      <c r="Y179" s="113"/>
      <c r="Z179" s="111"/>
    </row>
    <row r="180" spans="1:26" ht="23.25" hidden="1">
      <c r="A180" s="11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1"/>
      <c r="R180" s="113"/>
      <c r="S180" s="114"/>
      <c r="T180" s="114"/>
      <c r="U180" s="113"/>
      <c r="V180" s="113"/>
      <c r="W180" s="113"/>
      <c r="X180" s="113"/>
      <c r="Y180" s="113"/>
      <c r="Z180" s="111"/>
    </row>
    <row r="181" spans="1:26" ht="23.25" hidden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1"/>
      <c r="R181" s="113"/>
      <c r="S181" s="114"/>
      <c r="T181" s="114"/>
      <c r="U181" s="113"/>
      <c r="V181" s="113"/>
      <c r="W181" s="113"/>
      <c r="X181" s="113"/>
      <c r="Y181" s="113"/>
      <c r="Z181" s="111"/>
    </row>
    <row r="182" spans="1:26" ht="23.25" hidden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1"/>
      <c r="R182" s="113"/>
      <c r="S182" s="114"/>
      <c r="T182" s="114"/>
      <c r="U182" s="113"/>
      <c r="V182" s="113"/>
      <c r="W182" s="113"/>
      <c r="X182" s="113"/>
      <c r="Y182" s="113"/>
      <c r="Z182" s="111"/>
    </row>
    <row r="183" spans="1:26" ht="23.25" hidden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1"/>
      <c r="R183" s="113"/>
      <c r="S183" s="114"/>
      <c r="T183" s="114"/>
      <c r="U183" s="113"/>
      <c r="V183" s="113"/>
      <c r="W183" s="113"/>
      <c r="X183" s="113"/>
      <c r="Y183" s="113"/>
      <c r="Z183" s="111"/>
    </row>
    <row r="184" spans="1:26" ht="23.25" hidden="1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1"/>
      <c r="R184" s="113"/>
      <c r="S184" s="114"/>
      <c r="T184" s="114"/>
      <c r="U184" s="113"/>
      <c r="V184" s="113"/>
      <c r="W184" s="113"/>
      <c r="X184" s="113"/>
      <c r="Y184" s="113"/>
      <c r="Z184" s="111"/>
    </row>
    <row r="185" spans="1:26" ht="23.25" hidden="1">
      <c r="A185" s="11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1"/>
      <c r="R185" s="113"/>
      <c r="S185" s="114"/>
      <c r="T185" s="114"/>
      <c r="U185" s="113"/>
      <c r="V185" s="113"/>
      <c r="W185" s="113"/>
      <c r="X185" s="113"/>
      <c r="Y185" s="113"/>
      <c r="Z185" s="111"/>
    </row>
    <row r="186" spans="1:26" ht="23.25" hidden="1">
      <c r="A186" s="11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1"/>
      <c r="R186" s="113"/>
      <c r="S186" s="114"/>
      <c r="T186" s="114"/>
      <c r="U186" s="113"/>
      <c r="V186" s="113"/>
      <c r="W186" s="113"/>
      <c r="X186" s="113"/>
      <c r="Y186" s="113"/>
      <c r="Z186" s="111"/>
    </row>
    <row r="187" spans="1:26" ht="23.25" hidden="1">
      <c r="A187" s="11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1"/>
      <c r="R187" s="113"/>
      <c r="S187" s="114"/>
      <c r="T187" s="114"/>
      <c r="U187" s="113"/>
      <c r="V187" s="113"/>
      <c r="W187" s="113"/>
      <c r="X187" s="113"/>
      <c r="Y187" s="113"/>
      <c r="Z187" s="111"/>
    </row>
    <row r="188" spans="1:26" ht="23.25" hidden="1">
      <c r="A188" s="111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1"/>
      <c r="R188" s="113"/>
      <c r="S188" s="114"/>
      <c r="T188" s="114"/>
      <c r="U188" s="113"/>
      <c r="V188" s="113"/>
      <c r="W188" s="113"/>
      <c r="X188" s="113"/>
      <c r="Y188" s="113"/>
      <c r="Z188" s="111"/>
    </row>
    <row r="189" spans="1:26" ht="23.25" hidden="1">
      <c r="A189" s="111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1"/>
      <c r="R189" s="113"/>
      <c r="S189" s="114"/>
      <c r="T189" s="114"/>
      <c r="U189" s="113"/>
      <c r="V189" s="113"/>
      <c r="W189" s="113"/>
      <c r="X189" s="113"/>
      <c r="Y189" s="113"/>
      <c r="Z189" s="111"/>
    </row>
    <row r="190" spans="1:26" ht="23.25" hidden="1">
      <c r="A190" s="111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1"/>
      <c r="R190" s="113"/>
      <c r="S190" s="114"/>
      <c r="T190" s="114"/>
      <c r="U190" s="113"/>
      <c r="V190" s="113"/>
      <c r="W190" s="113"/>
      <c r="X190" s="113"/>
      <c r="Y190" s="113"/>
      <c r="Z190" s="111"/>
    </row>
    <row r="191" spans="1:26" ht="23.25" hidden="1">
      <c r="A191" s="111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1"/>
      <c r="R191" s="113"/>
      <c r="S191" s="114"/>
      <c r="T191" s="114"/>
      <c r="U191" s="113"/>
      <c r="V191" s="113"/>
      <c r="W191" s="113"/>
      <c r="X191" s="113"/>
      <c r="Y191" s="113"/>
      <c r="Z191" s="111"/>
    </row>
    <row r="192" spans="1:26" ht="23.25" hidden="1">
      <c r="A192" s="11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1"/>
      <c r="R192" s="113"/>
      <c r="S192" s="114"/>
      <c r="T192" s="114"/>
      <c r="U192" s="113"/>
      <c r="V192" s="113"/>
      <c r="W192" s="113"/>
      <c r="X192" s="113"/>
      <c r="Y192" s="113"/>
      <c r="Z192" s="111"/>
    </row>
    <row r="193" spans="1:26" ht="23.25" hidden="1">
      <c r="A193" s="11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1"/>
      <c r="R193" s="113"/>
      <c r="S193" s="114"/>
      <c r="T193" s="114"/>
      <c r="U193" s="113"/>
      <c r="V193" s="113"/>
      <c r="W193" s="113"/>
      <c r="X193" s="113"/>
      <c r="Y193" s="113"/>
      <c r="Z193" s="111"/>
    </row>
    <row r="194" spans="1:26" ht="23.25" hidden="1">
      <c r="A194" s="11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1"/>
      <c r="R194" s="113"/>
      <c r="S194" s="114"/>
      <c r="T194" s="114"/>
      <c r="U194" s="113"/>
      <c r="V194" s="113"/>
      <c r="W194" s="113"/>
      <c r="X194" s="113"/>
      <c r="Y194" s="113"/>
      <c r="Z194" s="111"/>
    </row>
    <row r="195" spans="1:26" ht="23.25" hidden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1"/>
      <c r="R195" s="113"/>
      <c r="S195" s="114"/>
      <c r="T195" s="114"/>
      <c r="U195" s="113"/>
      <c r="V195" s="113"/>
      <c r="W195" s="113"/>
      <c r="X195" s="113"/>
      <c r="Y195" s="113"/>
      <c r="Z195" s="111"/>
    </row>
    <row r="196" spans="1:26" ht="23.25" hidden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1"/>
      <c r="R196" s="113"/>
      <c r="S196" s="114"/>
      <c r="T196" s="114"/>
      <c r="U196" s="113"/>
      <c r="V196" s="113"/>
      <c r="W196" s="113"/>
      <c r="X196" s="113"/>
      <c r="Y196" s="113"/>
      <c r="Z196" s="111"/>
    </row>
    <row r="197" spans="1:26" ht="23.25" hidden="1">
      <c r="A197" s="111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1"/>
      <c r="R197" s="113"/>
      <c r="S197" s="114"/>
      <c r="T197" s="114"/>
      <c r="U197" s="113"/>
      <c r="V197" s="113"/>
      <c r="W197" s="113"/>
      <c r="X197" s="113"/>
      <c r="Y197" s="113"/>
      <c r="Z197" s="111"/>
    </row>
    <row r="198" spans="1:26" ht="23.25" hidden="1">
      <c r="A198" s="111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1"/>
      <c r="R198" s="113"/>
      <c r="S198" s="114"/>
      <c r="T198" s="114"/>
      <c r="U198" s="113"/>
      <c r="V198" s="113"/>
      <c r="W198" s="113"/>
      <c r="X198" s="113"/>
      <c r="Y198" s="113"/>
      <c r="Z198" s="111"/>
    </row>
    <row r="199" spans="1:26" ht="23.25" hidden="1">
      <c r="A199" s="111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1"/>
      <c r="R199" s="113"/>
      <c r="S199" s="114"/>
      <c r="T199" s="114"/>
      <c r="U199" s="113"/>
      <c r="V199" s="113"/>
      <c r="W199" s="113"/>
      <c r="X199" s="113"/>
      <c r="Y199" s="113"/>
      <c r="Z199" s="111"/>
    </row>
    <row r="200" spans="1:26" ht="23.25" hidden="1">
      <c r="A200" s="111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1"/>
      <c r="R200" s="113"/>
      <c r="S200" s="114"/>
      <c r="T200" s="114"/>
      <c r="U200" s="113"/>
      <c r="V200" s="113"/>
      <c r="W200" s="113"/>
      <c r="X200" s="113"/>
      <c r="Y200" s="113"/>
      <c r="Z200" s="111"/>
    </row>
    <row r="201" spans="1:26" ht="23.25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1"/>
      <c r="R201" s="113"/>
      <c r="S201" s="114"/>
      <c r="T201" s="114"/>
      <c r="U201" s="113"/>
      <c r="V201" s="113"/>
      <c r="W201" s="113"/>
      <c r="X201" s="113"/>
      <c r="Y201" s="113"/>
      <c r="Z201" s="111"/>
    </row>
    <row r="202" spans="1:26" ht="23.25" hidden="1">
      <c r="A202" s="111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1"/>
      <c r="R202" s="113"/>
      <c r="S202" s="114"/>
      <c r="T202" s="114"/>
      <c r="U202" s="113"/>
      <c r="V202" s="113"/>
      <c r="W202" s="113"/>
      <c r="X202" s="113"/>
      <c r="Y202" s="113"/>
      <c r="Z202" s="111"/>
    </row>
    <row r="203" spans="1:26" ht="23.25" hidden="1">
      <c r="A203" s="111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1"/>
      <c r="R203" s="113"/>
      <c r="S203" s="114"/>
      <c r="T203" s="114"/>
      <c r="U203" s="113"/>
      <c r="V203" s="113"/>
      <c r="W203" s="113"/>
      <c r="X203" s="113"/>
      <c r="Y203" s="113"/>
      <c r="Z203" s="111"/>
    </row>
    <row r="204" spans="1:26" ht="23.25" hidden="1">
      <c r="A204" s="111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1"/>
      <c r="R204" s="113"/>
      <c r="S204" s="114"/>
      <c r="T204" s="114"/>
      <c r="U204" s="113"/>
      <c r="V204" s="113"/>
      <c r="W204" s="113"/>
      <c r="X204" s="113"/>
      <c r="Y204" s="113"/>
      <c r="Z204" s="111"/>
    </row>
    <row r="205" spans="1:26" ht="23.25" hidden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1"/>
      <c r="R205" s="113"/>
      <c r="S205" s="114"/>
      <c r="T205" s="114"/>
      <c r="U205" s="113"/>
      <c r="V205" s="113"/>
      <c r="W205" s="113"/>
      <c r="X205" s="113"/>
      <c r="Y205" s="113"/>
      <c r="Z205" s="111"/>
    </row>
    <row r="206" spans="1:26" ht="23.25" hidden="1">
      <c r="A206" s="11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1"/>
      <c r="R206" s="113"/>
      <c r="S206" s="114"/>
      <c r="T206" s="114"/>
      <c r="U206" s="113"/>
      <c r="V206" s="113"/>
      <c r="W206" s="113"/>
      <c r="X206" s="113"/>
      <c r="Y206" s="113"/>
      <c r="Z206" s="111"/>
    </row>
    <row r="207" spans="1:26" ht="23.25" hidden="1">
      <c r="A207" s="11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1"/>
      <c r="R207" s="113"/>
      <c r="S207" s="114"/>
      <c r="T207" s="114"/>
      <c r="U207" s="113"/>
      <c r="V207" s="113"/>
      <c r="W207" s="113"/>
      <c r="X207" s="113"/>
      <c r="Y207" s="113"/>
      <c r="Z207" s="111"/>
    </row>
    <row r="208" spans="1:26" ht="23.25" hidden="1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1"/>
      <c r="R208" s="113"/>
      <c r="S208" s="114"/>
      <c r="T208" s="114"/>
      <c r="U208" s="113"/>
      <c r="V208" s="113"/>
      <c r="W208" s="113"/>
      <c r="X208" s="113"/>
      <c r="Y208" s="113"/>
      <c r="Z208" s="111"/>
    </row>
    <row r="209" spans="1:26" ht="23.25" hidden="1">
      <c r="A209" s="111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1"/>
      <c r="R209" s="113"/>
      <c r="S209" s="114"/>
      <c r="T209" s="114"/>
      <c r="U209" s="113"/>
      <c r="V209" s="113"/>
      <c r="W209" s="113"/>
      <c r="X209" s="113"/>
      <c r="Y209" s="113"/>
      <c r="Z209" s="111"/>
    </row>
    <row r="210" spans="1:26" ht="23.25" hidden="1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1"/>
      <c r="R210" s="113"/>
      <c r="S210" s="114"/>
      <c r="T210" s="114"/>
      <c r="U210" s="113"/>
      <c r="V210" s="113"/>
      <c r="W210" s="113"/>
      <c r="X210" s="113"/>
      <c r="Y210" s="113"/>
      <c r="Z210" s="111"/>
    </row>
    <row r="211" spans="1:26" ht="23.25" hidden="1">
      <c r="A211" s="11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1"/>
      <c r="R211" s="113"/>
      <c r="S211" s="114"/>
      <c r="T211" s="114"/>
      <c r="U211" s="113"/>
      <c r="V211" s="113"/>
      <c r="W211" s="113"/>
      <c r="X211" s="113"/>
      <c r="Y211" s="113"/>
      <c r="Z211" s="111"/>
    </row>
    <row r="212" spans="1:26" ht="23.25" hidden="1">
      <c r="A212" s="11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1"/>
      <c r="R212" s="113"/>
      <c r="S212" s="114"/>
      <c r="T212" s="114"/>
      <c r="U212" s="113"/>
      <c r="V212" s="113"/>
      <c r="W212" s="113"/>
      <c r="X212" s="113"/>
      <c r="Y212" s="113"/>
      <c r="Z212" s="111"/>
    </row>
    <row r="213" spans="1:26" ht="23.25" hidden="1">
      <c r="A213" s="111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1"/>
      <c r="R213" s="113"/>
      <c r="S213" s="114"/>
      <c r="T213" s="114"/>
      <c r="U213" s="113"/>
      <c r="V213" s="113"/>
      <c r="W213" s="113"/>
      <c r="X213" s="113"/>
      <c r="Y213" s="113"/>
      <c r="Z213" s="111"/>
    </row>
    <row r="214" spans="1:26" ht="23.25" hidden="1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1"/>
      <c r="R214" s="113"/>
      <c r="S214" s="114"/>
      <c r="T214" s="114"/>
      <c r="U214" s="113"/>
      <c r="V214" s="113"/>
      <c r="W214" s="113"/>
      <c r="X214" s="113"/>
      <c r="Y214" s="113"/>
      <c r="Z214" s="111"/>
    </row>
    <row r="215" spans="1:26" ht="23.25" hidden="1">
      <c r="A215" s="111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1"/>
      <c r="R215" s="113"/>
      <c r="S215" s="114"/>
      <c r="T215" s="114"/>
      <c r="U215" s="113"/>
      <c r="V215" s="113"/>
      <c r="W215" s="113"/>
      <c r="X215" s="113"/>
      <c r="Y215" s="113"/>
      <c r="Z215" s="111"/>
    </row>
    <row r="216" spans="1:26" ht="23.25" hidden="1">
      <c r="A216" s="111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1"/>
      <c r="R216" s="113"/>
      <c r="S216" s="114"/>
      <c r="T216" s="114"/>
      <c r="U216" s="113"/>
      <c r="V216" s="113"/>
      <c r="W216" s="113"/>
      <c r="X216" s="113"/>
      <c r="Y216" s="113"/>
      <c r="Z216" s="111"/>
    </row>
    <row r="217" spans="1:26" ht="23.25" hidden="1">
      <c r="A217" s="111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1"/>
      <c r="R217" s="113"/>
      <c r="S217" s="114"/>
      <c r="T217" s="114"/>
      <c r="U217" s="113"/>
      <c r="V217" s="113"/>
      <c r="W217" s="113"/>
      <c r="X217" s="113"/>
      <c r="Y217" s="113"/>
      <c r="Z217" s="111"/>
    </row>
    <row r="218" spans="1:26" ht="23.25" hidden="1">
      <c r="A218" s="111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1"/>
      <c r="R218" s="113"/>
      <c r="S218" s="114"/>
      <c r="T218" s="114"/>
      <c r="U218" s="113"/>
      <c r="V218" s="113"/>
      <c r="W218" s="113"/>
      <c r="X218" s="113"/>
      <c r="Y218" s="113"/>
      <c r="Z218" s="111"/>
    </row>
    <row r="219" spans="1:26" ht="23.25" hidden="1">
      <c r="A219" s="111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1"/>
      <c r="R219" s="113"/>
      <c r="S219" s="114"/>
      <c r="T219" s="114"/>
      <c r="U219" s="113"/>
      <c r="V219" s="113"/>
      <c r="W219" s="113"/>
      <c r="X219" s="113"/>
      <c r="Y219" s="113"/>
      <c r="Z219" s="111"/>
    </row>
    <row r="220" spans="1:26" ht="23.25" hidden="1">
      <c r="A220" s="11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1"/>
      <c r="R220" s="113"/>
      <c r="S220" s="114"/>
      <c r="T220" s="114"/>
      <c r="U220" s="113"/>
      <c r="V220" s="113"/>
      <c r="W220" s="113"/>
      <c r="X220" s="113"/>
      <c r="Y220" s="113"/>
      <c r="Z220" s="111"/>
    </row>
    <row r="221" spans="1:26" ht="23.25" hidden="1">
      <c r="A221" s="11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1"/>
      <c r="R221" s="113"/>
      <c r="S221" s="114"/>
      <c r="T221" s="114"/>
      <c r="U221" s="113"/>
      <c r="V221" s="113"/>
      <c r="W221" s="113"/>
      <c r="X221" s="113"/>
      <c r="Y221" s="113"/>
      <c r="Z221" s="111"/>
    </row>
    <row r="222" spans="1:26" ht="23.25" hidden="1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1"/>
      <c r="R222" s="113"/>
      <c r="S222" s="114"/>
      <c r="T222" s="114"/>
      <c r="U222" s="113"/>
      <c r="V222" s="113"/>
      <c r="W222" s="113"/>
      <c r="X222" s="113"/>
      <c r="Y222" s="113"/>
      <c r="Z222" s="111"/>
    </row>
    <row r="223" spans="1:26" ht="23.25" hidden="1">
      <c r="A223" s="111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1"/>
      <c r="R223" s="113"/>
      <c r="S223" s="114"/>
      <c r="T223" s="114"/>
      <c r="U223" s="113"/>
      <c r="V223" s="113"/>
      <c r="W223" s="113"/>
      <c r="X223" s="113"/>
      <c r="Y223" s="113"/>
      <c r="Z223" s="111"/>
    </row>
    <row r="224" spans="1:26" ht="23.25" hidden="1">
      <c r="A224" s="111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1"/>
      <c r="R224" s="113"/>
      <c r="S224" s="114"/>
      <c r="T224" s="114"/>
      <c r="U224" s="113"/>
      <c r="V224" s="113"/>
      <c r="W224" s="113"/>
      <c r="X224" s="113"/>
      <c r="Y224" s="113"/>
      <c r="Z224" s="111"/>
    </row>
    <row r="225" spans="1:26" ht="23.25" hidden="1">
      <c r="A225" s="111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1"/>
      <c r="R225" s="113"/>
      <c r="S225" s="114"/>
      <c r="T225" s="114"/>
      <c r="U225" s="113"/>
      <c r="V225" s="113"/>
      <c r="W225" s="113"/>
      <c r="X225" s="113"/>
      <c r="Y225" s="113"/>
      <c r="Z225" s="111"/>
    </row>
    <row r="226" spans="1:26" ht="23.25" hidden="1">
      <c r="A226" s="111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1"/>
      <c r="R226" s="113"/>
      <c r="S226" s="114"/>
      <c r="T226" s="114"/>
      <c r="U226" s="113"/>
      <c r="V226" s="113"/>
      <c r="W226" s="113"/>
      <c r="X226" s="113"/>
      <c r="Y226" s="113"/>
      <c r="Z226" s="111"/>
    </row>
    <row r="227" spans="1:26" ht="23.25" hidden="1">
      <c r="A227" s="111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1"/>
      <c r="R227" s="113"/>
      <c r="S227" s="114"/>
      <c r="T227" s="114"/>
      <c r="U227" s="113"/>
      <c r="V227" s="113"/>
      <c r="W227" s="113"/>
      <c r="X227" s="113"/>
      <c r="Y227" s="113"/>
      <c r="Z227" s="111"/>
    </row>
    <row r="228" spans="1:26" ht="23.25" hidden="1">
      <c r="A228" s="111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1"/>
      <c r="R228" s="113"/>
      <c r="S228" s="114"/>
      <c r="T228" s="114"/>
      <c r="U228" s="113"/>
      <c r="V228" s="113"/>
      <c r="W228" s="113"/>
      <c r="X228" s="113"/>
      <c r="Y228" s="113"/>
      <c r="Z228" s="111"/>
    </row>
    <row r="229" spans="1:26" ht="23.25" hidden="1">
      <c r="A229" s="111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1"/>
      <c r="R229" s="113"/>
      <c r="S229" s="114"/>
      <c r="T229" s="114"/>
      <c r="U229" s="113"/>
      <c r="V229" s="113"/>
      <c r="W229" s="113"/>
      <c r="X229" s="113"/>
      <c r="Y229" s="113"/>
      <c r="Z229" s="111"/>
    </row>
    <row r="230" spans="1:26" ht="23.25" hidden="1">
      <c r="A230" s="111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1"/>
      <c r="R230" s="113"/>
      <c r="S230" s="114"/>
      <c r="T230" s="114"/>
      <c r="U230" s="113"/>
      <c r="V230" s="113"/>
      <c r="W230" s="113"/>
      <c r="X230" s="113"/>
      <c r="Y230" s="113"/>
      <c r="Z230" s="111"/>
    </row>
    <row r="231" spans="1:26" ht="23.25" hidden="1">
      <c r="A231" s="11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1"/>
      <c r="R231" s="113"/>
      <c r="S231" s="114"/>
      <c r="T231" s="114"/>
      <c r="U231" s="113"/>
      <c r="V231" s="113"/>
      <c r="W231" s="113"/>
      <c r="X231" s="113"/>
      <c r="Y231" s="113"/>
      <c r="Z231" s="111"/>
    </row>
    <row r="232" spans="1:26" ht="23.25" hidden="1">
      <c r="A232" s="11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1"/>
      <c r="R232" s="113"/>
      <c r="S232" s="114"/>
      <c r="T232" s="114"/>
      <c r="U232" s="113"/>
      <c r="V232" s="113"/>
      <c r="W232" s="113"/>
      <c r="X232" s="113"/>
      <c r="Y232" s="113"/>
      <c r="Z232" s="111"/>
    </row>
    <row r="233" spans="1:26" ht="23.25" hidden="1">
      <c r="A233" s="111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1"/>
      <c r="R233" s="113"/>
      <c r="S233" s="114"/>
      <c r="T233" s="114"/>
      <c r="U233" s="113"/>
      <c r="V233" s="113"/>
      <c r="W233" s="113"/>
      <c r="X233" s="113"/>
      <c r="Y233" s="113"/>
      <c r="Z233" s="111"/>
    </row>
    <row r="234" spans="1:26" ht="23.25" hidden="1">
      <c r="A234" s="111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1"/>
      <c r="R234" s="113"/>
      <c r="S234" s="114"/>
      <c r="T234" s="114"/>
      <c r="U234" s="113"/>
      <c r="V234" s="113"/>
      <c r="W234" s="113"/>
      <c r="X234" s="113"/>
      <c r="Y234" s="113"/>
      <c r="Z234" s="111"/>
    </row>
    <row r="235" spans="1:26" ht="23.25" hidden="1">
      <c r="A235" s="111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1"/>
      <c r="R235" s="113"/>
      <c r="S235" s="114"/>
      <c r="T235" s="114"/>
      <c r="U235" s="113"/>
      <c r="V235" s="113"/>
      <c r="W235" s="113"/>
      <c r="X235" s="113"/>
      <c r="Y235" s="113"/>
      <c r="Z235" s="111"/>
    </row>
    <row r="236" spans="1:26" ht="23.25" hidden="1">
      <c r="A236" s="111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1"/>
      <c r="R236" s="113"/>
      <c r="S236" s="114"/>
      <c r="T236" s="114"/>
      <c r="U236" s="113"/>
      <c r="V236" s="113"/>
      <c r="W236" s="113"/>
      <c r="X236" s="113"/>
      <c r="Y236" s="113"/>
      <c r="Z236" s="111"/>
    </row>
    <row r="237" spans="1:26" ht="23.25" hidden="1">
      <c r="A237" s="11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1"/>
      <c r="R237" s="113"/>
      <c r="S237" s="114"/>
      <c r="T237" s="114"/>
      <c r="U237" s="113"/>
      <c r="V237" s="113"/>
      <c r="W237" s="113"/>
      <c r="X237" s="113"/>
      <c r="Y237" s="113"/>
      <c r="Z237" s="111"/>
    </row>
    <row r="238" spans="1:26" ht="23.25" hidden="1">
      <c r="A238" s="111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1"/>
      <c r="R238" s="113"/>
      <c r="S238" s="114"/>
      <c r="T238" s="114"/>
      <c r="U238" s="113"/>
      <c r="V238" s="113"/>
      <c r="W238" s="113"/>
      <c r="X238" s="113"/>
      <c r="Y238" s="113"/>
      <c r="Z238" s="111"/>
    </row>
    <row r="239" spans="1:26" ht="23.25" hidden="1">
      <c r="A239" s="111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1"/>
      <c r="R239" s="113"/>
      <c r="S239" s="114"/>
      <c r="T239" s="114"/>
      <c r="U239" s="113"/>
      <c r="V239" s="113"/>
      <c r="W239" s="113"/>
      <c r="X239" s="113"/>
      <c r="Y239" s="113"/>
      <c r="Z239" s="111"/>
    </row>
    <row r="240" spans="1:26" ht="23.25" hidden="1">
      <c r="A240" s="111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1"/>
      <c r="R240" s="113"/>
      <c r="S240" s="114"/>
      <c r="T240" s="114"/>
      <c r="U240" s="113"/>
      <c r="V240" s="113"/>
      <c r="W240" s="113"/>
      <c r="X240" s="113"/>
      <c r="Y240" s="113"/>
      <c r="Z240" s="111"/>
    </row>
    <row r="241" spans="1:26" ht="23.25" hidden="1">
      <c r="A241" s="11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1"/>
      <c r="R241" s="113"/>
      <c r="S241" s="114"/>
      <c r="T241" s="114"/>
      <c r="U241" s="113"/>
      <c r="V241" s="113"/>
      <c r="W241" s="113"/>
      <c r="X241" s="113"/>
      <c r="Y241" s="113"/>
      <c r="Z241" s="111"/>
    </row>
    <row r="242" spans="1:26" ht="23.25" hidden="1">
      <c r="A242" s="111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1"/>
      <c r="R242" s="113"/>
      <c r="S242" s="114"/>
      <c r="T242" s="114"/>
      <c r="U242" s="113"/>
      <c r="V242" s="113"/>
      <c r="W242" s="113"/>
      <c r="X242" s="113"/>
      <c r="Y242" s="113"/>
      <c r="Z242" s="111"/>
    </row>
    <row r="243" spans="1:26" ht="23.25" hidden="1">
      <c r="A243" s="111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1"/>
      <c r="R243" s="113"/>
      <c r="S243" s="114"/>
      <c r="T243" s="114"/>
      <c r="U243" s="113"/>
      <c r="V243" s="113"/>
      <c r="W243" s="113"/>
      <c r="X243" s="113"/>
      <c r="Y243" s="113"/>
      <c r="Z243" s="111"/>
    </row>
    <row r="244" spans="1:26" ht="23.25" hidden="1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1"/>
      <c r="R244" s="113"/>
      <c r="S244" s="114"/>
      <c r="T244" s="114"/>
      <c r="U244" s="113"/>
      <c r="V244" s="113"/>
      <c r="W244" s="113"/>
      <c r="X244" s="113"/>
      <c r="Y244" s="113"/>
      <c r="Z244" s="111"/>
    </row>
    <row r="245" spans="1:26" ht="23.25" hidden="1">
      <c r="A245" s="11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1"/>
      <c r="R245" s="113"/>
      <c r="S245" s="114"/>
      <c r="T245" s="114"/>
      <c r="U245" s="113"/>
      <c r="V245" s="113"/>
      <c r="W245" s="113"/>
      <c r="X245" s="113"/>
      <c r="Y245" s="113"/>
      <c r="Z245" s="111"/>
    </row>
    <row r="246" spans="1:26" ht="23.25" hidden="1">
      <c r="A246" s="111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1"/>
      <c r="R246" s="113"/>
      <c r="S246" s="114"/>
      <c r="T246" s="114"/>
      <c r="U246" s="113"/>
      <c r="V246" s="113"/>
      <c r="W246" s="113"/>
      <c r="X246" s="113"/>
      <c r="Y246" s="113"/>
      <c r="Z246" s="111"/>
    </row>
    <row r="247" spans="1:26" ht="23.25" hidden="1">
      <c r="A247" s="111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1"/>
      <c r="R247" s="113"/>
      <c r="S247" s="114"/>
      <c r="T247" s="114"/>
      <c r="U247" s="113"/>
      <c r="V247" s="113"/>
      <c r="W247" s="113"/>
      <c r="X247" s="113"/>
      <c r="Y247" s="113"/>
      <c r="Z247" s="111"/>
    </row>
    <row r="248" spans="1:26" ht="23.25" hidden="1">
      <c r="A248" s="111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1"/>
      <c r="R248" s="113"/>
      <c r="S248" s="114"/>
      <c r="T248" s="114"/>
      <c r="U248" s="113"/>
      <c r="V248" s="113"/>
      <c r="W248" s="113"/>
      <c r="X248" s="113"/>
      <c r="Y248" s="113"/>
      <c r="Z248" s="111"/>
    </row>
    <row r="249" spans="1:26" ht="23.25" hidden="1">
      <c r="A249" s="111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1"/>
      <c r="R249" s="113"/>
      <c r="S249" s="114"/>
      <c r="T249" s="114"/>
      <c r="U249" s="113"/>
      <c r="V249" s="113"/>
      <c r="W249" s="113"/>
      <c r="X249" s="113"/>
      <c r="Y249" s="113"/>
      <c r="Z249" s="111"/>
    </row>
    <row r="250" spans="1:26" ht="23.25" hidden="1">
      <c r="A250" s="111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1"/>
      <c r="R250" s="113"/>
      <c r="S250" s="114"/>
      <c r="T250" s="114"/>
      <c r="U250" s="113"/>
      <c r="V250" s="113"/>
      <c r="W250" s="113"/>
      <c r="X250" s="113"/>
      <c r="Y250" s="113"/>
      <c r="Z250" s="111"/>
    </row>
    <row r="251" spans="1:26" ht="23.25" hidden="1">
      <c r="A251" s="11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1"/>
      <c r="R251" s="113"/>
      <c r="S251" s="114"/>
      <c r="T251" s="114"/>
      <c r="U251" s="113"/>
      <c r="V251" s="113"/>
      <c r="W251" s="113"/>
      <c r="X251" s="113"/>
      <c r="Y251" s="113"/>
      <c r="Z251" s="111"/>
    </row>
    <row r="252" spans="1:26" ht="23.25" hidden="1">
      <c r="A252" s="111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1"/>
      <c r="R252" s="113"/>
      <c r="S252" s="114"/>
      <c r="T252" s="114"/>
      <c r="U252" s="113"/>
      <c r="V252" s="113"/>
      <c r="W252" s="113"/>
      <c r="X252" s="113"/>
      <c r="Y252" s="113"/>
      <c r="Z252" s="111"/>
    </row>
    <row r="253" spans="1:26" ht="23.25" hidden="1">
      <c r="A253" s="111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1"/>
      <c r="R253" s="113"/>
      <c r="S253" s="114"/>
      <c r="T253" s="114"/>
      <c r="U253" s="113"/>
      <c r="V253" s="113"/>
      <c r="W253" s="113"/>
      <c r="X253" s="113"/>
      <c r="Y253" s="113"/>
      <c r="Z253" s="111"/>
    </row>
    <row r="254" spans="1:26" ht="23.25" hidden="1">
      <c r="A254" s="111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1"/>
      <c r="R254" s="113"/>
      <c r="S254" s="114"/>
      <c r="T254" s="114"/>
      <c r="U254" s="113"/>
      <c r="V254" s="113"/>
      <c r="W254" s="113"/>
      <c r="X254" s="113"/>
      <c r="Y254" s="113"/>
      <c r="Z254" s="111"/>
    </row>
    <row r="255" spans="1:26" ht="23.25" hidden="1">
      <c r="A255" s="111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1"/>
      <c r="R255" s="113"/>
      <c r="S255" s="114"/>
      <c r="T255" s="114"/>
      <c r="U255" s="113"/>
      <c r="V255" s="113"/>
      <c r="W255" s="113"/>
      <c r="X255" s="113"/>
      <c r="Y255" s="113"/>
      <c r="Z255" s="111"/>
    </row>
    <row r="256" spans="1:26" ht="23.25" hidden="1">
      <c r="A256" s="111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1"/>
      <c r="R256" s="113"/>
      <c r="S256" s="114"/>
      <c r="T256" s="114"/>
      <c r="U256" s="113"/>
      <c r="V256" s="113"/>
      <c r="W256" s="113"/>
      <c r="X256" s="113"/>
      <c r="Y256" s="113"/>
      <c r="Z256" s="111"/>
    </row>
    <row r="257" spans="1:26" ht="23.25" hidden="1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1"/>
      <c r="R257" s="113"/>
      <c r="S257" s="114"/>
      <c r="T257" s="114"/>
      <c r="U257" s="113"/>
      <c r="V257" s="113"/>
      <c r="W257" s="113"/>
      <c r="X257" s="113"/>
      <c r="Y257" s="113"/>
      <c r="Z257" s="111"/>
    </row>
    <row r="258" spans="1:26" ht="23.25" hidden="1">
      <c r="A258" s="111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1"/>
      <c r="R258" s="113"/>
      <c r="S258" s="114"/>
      <c r="T258" s="114"/>
      <c r="U258" s="113"/>
      <c r="V258" s="113"/>
      <c r="W258" s="113"/>
      <c r="X258" s="113"/>
      <c r="Y258" s="113"/>
      <c r="Z258" s="111"/>
    </row>
    <row r="259" spans="1:26" ht="23.25" hidden="1">
      <c r="A259" s="111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1"/>
      <c r="R259" s="113"/>
      <c r="S259" s="114"/>
      <c r="T259" s="114"/>
      <c r="U259" s="113"/>
      <c r="V259" s="113"/>
      <c r="W259" s="113"/>
      <c r="X259" s="113"/>
      <c r="Y259" s="113"/>
      <c r="Z259" s="111"/>
    </row>
    <row r="260" spans="1:26" ht="23.25" hidden="1">
      <c r="A260" s="111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1"/>
      <c r="R260" s="113"/>
      <c r="S260" s="114"/>
      <c r="T260" s="114"/>
      <c r="U260" s="113"/>
      <c r="V260" s="113"/>
      <c r="W260" s="113"/>
      <c r="X260" s="113"/>
      <c r="Y260" s="113"/>
      <c r="Z260" s="111"/>
    </row>
    <row r="261" spans="1:26" ht="23.25" hidden="1">
      <c r="A261" s="11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1"/>
      <c r="R261" s="113"/>
      <c r="S261" s="114"/>
      <c r="T261" s="114"/>
      <c r="U261" s="113"/>
      <c r="V261" s="113"/>
      <c r="W261" s="113"/>
      <c r="X261" s="113"/>
      <c r="Y261" s="113"/>
      <c r="Z261" s="111"/>
    </row>
    <row r="262" spans="1:26" ht="23.25" hidden="1">
      <c r="A262" s="111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1"/>
      <c r="R262" s="113"/>
      <c r="S262" s="114"/>
      <c r="T262" s="114"/>
      <c r="U262" s="113"/>
      <c r="V262" s="113"/>
      <c r="W262" s="113"/>
      <c r="X262" s="113"/>
      <c r="Y262" s="113"/>
      <c r="Z262" s="111"/>
    </row>
    <row r="263" spans="1:26" ht="23.25" hidden="1">
      <c r="A263" s="11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1"/>
      <c r="R263" s="113"/>
      <c r="S263" s="114"/>
      <c r="T263" s="114"/>
      <c r="U263" s="113"/>
      <c r="V263" s="113"/>
      <c r="W263" s="113"/>
      <c r="X263" s="113"/>
      <c r="Y263" s="113"/>
      <c r="Z263" s="111"/>
    </row>
    <row r="264" spans="1:26" ht="23.25" hidden="1">
      <c r="A264" s="111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1"/>
      <c r="R264" s="113"/>
      <c r="S264" s="114"/>
      <c r="T264" s="114"/>
      <c r="U264" s="113"/>
      <c r="V264" s="113"/>
      <c r="W264" s="113"/>
      <c r="X264" s="113"/>
      <c r="Y264" s="113"/>
      <c r="Z264" s="111"/>
    </row>
    <row r="265" spans="1:26" ht="23.25" hidden="1">
      <c r="A265" s="111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1"/>
      <c r="R265" s="113"/>
      <c r="S265" s="114"/>
      <c r="T265" s="114"/>
      <c r="U265" s="113"/>
      <c r="V265" s="113"/>
      <c r="W265" s="113"/>
      <c r="X265" s="113"/>
      <c r="Y265" s="113"/>
      <c r="Z265" s="111"/>
    </row>
    <row r="266" spans="1:26" ht="23.25" hidden="1">
      <c r="A266" s="111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1"/>
      <c r="R266" s="113"/>
      <c r="S266" s="114"/>
      <c r="T266" s="114"/>
      <c r="U266" s="113"/>
      <c r="V266" s="113"/>
      <c r="W266" s="113"/>
      <c r="X266" s="113"/>
      <c r="Y266" s="113"/>
      <c r="Z266" s="111"/>
    </row>
    <row r="267" spans="1:26" ht="23.25" hidden="1">
      <c r="A267" s="111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1"/>
      <c r="R267" s="113"/>
      <c r="S267" s="114"/>
      <c r="T267" s="114"/>
      <c r="U267" s="113"/>
      <c r="V267" s="113"/>
      <c r="W267" s="113"/>
      <c r="X267" s="113"/>
      <c r="Y267" s="113"/>
      <c r="Z267" s="111"/>
    </row>
    <row r="268" spans="1:26" ht="23.25" hidden="1">
      <c r="A268" s="11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1"/>
      <c r="R268" s="113"/>
      <c r="S268" s="114"/>
      <c r="T268" s="114"/>
      <c r="U268" s="113"/>
      <c r="V268" s="113"/>
      <c r="W268" s="113"/>
      <c r="X268" s="113"/>
      <c r="Y268" s="113"/>
      <c r="Z268" s="111"/>
    </row>
    <row r="269" spans="1:26" ht="23.25" hidden="1">
      <c r="A269" s="111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1"/>
      <c r="R269" s="113"/>
      <c r="S269" s="114"/>
      <c r="T269" s="114"/>
      <c r="U269" s="113"/>
      <c r="V269" s="113"/>
      <c r="W269" s="113"/>
      <c r="X269" s="113"/>
      <c r="Y269" s="113"/>
      <c r="Z269" s="111"/>
    </row>
    <row r="270" spans="1:26" ht="23.25" hidden="1">
      <c r="A270" s="111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1"/>
      <c r="R270" s="113"/>
      <c r="S270" s="114"/>
      <c r="T270" s="114"/>
      <c r="U270" s="113"/>
      <c r="V270" s="113"/>
      <c r="W270" s="113"/>
      <c r="X270" s="113"/>
      <c r="Y270" s="113"/>
      <c r="Z270" s="111"/>
    </row>
    <row r="271" spans="1:26" ht="23.25" hidden="1">
      <c r="A271" s="11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1"/>
      <c r="R271" s="113"/>
      <c r="S271" s="114"/>
      <c r="T271" s="114"/>
      <c r="U271" s="113"/>
      <c r="V271" s="113"/>
      <c r="W271" s="113"/>
      <c r="X271" s="113"/>
      <c r="Y271" s="113"/>
      <c r="Z271" s="111"/>
    </row>
    <row r="272" spans="1:26" ht="23.25" hidden="1">
      <c r="A272" s="111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1"/>
      <c r="R272" s="113"/>
      <c r="S272" s="114"/>
      <c r="T272" s="114"/>
      <c r="U272" s="113"/>
      <c r="V272" s="113"/>
      <c r="W272" s="113"/>
      <c r="X272" s="113"/>
      <c r="Y272" s="113"/>
      <c r="Z272" s="111"/>
    </row>
    <row r="273" spans="1:26" ht="23.25" hidden="1">
      <c r="A273" s="111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1"/>
      <c r="R273" s="113"/>
      <c r="S273" s="114"/>
      <c r="T273" s="114"/>
      <c r="U273" s="113"/>
      <c r="V273" s="113"/>
      <c r="W273" s="113"/>
      <c r="X273" s="113"/>
      <c r="Y273" s="113"/>
      <c r="Z273" s="111"/>
    </row>
    <row r="274" spans="1:26" ht="23.25" hidden="1">
      <c r="A274" s="111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1"/>
      <c r="R274" s="113"/>
      <c r="S274" s="114"/>
      <c r="T274" s="114"/>
      <c r="U274" s="113"/>
      <c r="V274" s="113"/>
      <c r="W274" s="113"/>
      <c r="X274" s="113"/>
      <c r="Y274" s="113"/>
      <c r="Z274" s="111"/>
    </row>
    <row r="275" spans="1:26" ht="23.25" hidden="1">
      <c r="A275" s="111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1"/>
      <c r="R275" s="113"/>
      <c r="S275" s="114"/>
      <c r="T275" s="114"/>
      <c r="U275" s="113"/>
      <c r="V275" s="113"/>
      <c r="W275" s="113"/>
      <c r="X275" s="113"/>
      <c r="Y275" s="113"/>
      <c r="Z275" s="111"/>
    </row>
    <row r="276" spans="1:26" ht="23.25" hidden="1">
      <c r="A276" s="111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1"/>
      <c r="R276" s="113"/>
      <c r="S276" s="114"/>
      <c r="T276" s="114"/>
      <c r="U276" s="113"/>
      <c r="V276" s="113"/>
      <c r="W276" s="113"/>
      <c r="X276" s="113"/>
      <c r="Y276" s="113"/>
      <c r="Z276" s="111"/>
    </row>
    <row r="277" spans="1:26" ht="23.25" hidden="1">
      <c r="A277" s="111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1"/>
      <c r="R277" s="113"/>
      <c r="S277" s="114"/>
      <c r="T277" s="114"/>
      <c r="U277" s="113"/>
      <c r="V277" s="113"/>
      <c r="W277" s="113"/>
      <c r="X277" s="113"/>
      <c r="Y277" s="113"/>
      <c r="Z277" s="111"/>
    </row>
    <row r="278" spans="1:26" ht="23.25" hidden="1">
      <c r="A278" s="111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1"/>
      <c r="R278" s="113"/>
      <c r="S278" s="114"/>
      <c r="T278" s="114"/>
      <c r="U278" s="113"/>
      <c r="V278" s="113"/>
      <c r="W278" s="113"/>
      <c r="X278" s="113"/>
      <c r="Y278" s="113"/>
      <c r="Z278" s="111"/>
    </row>
    <row r="279" spans="1:26" ht="23.25" hidden="1">
      <c r="A279" s="111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1"/>
      <c r="R279" s="113"/>
      <c r="S279" s="114"/>
      <c r="T279" s="114"/>
      <c r="U279" s="113"/>
      <c r="V279" s="113"/>
      <c r="W279" s="113"/>
      <c r="X279" s="113"/>
      <c r="Y279" s="113"/>
      <c r="Z279" s="111"/>
    </row>
    <row r="280" spans="1:26" ht="23.25" hidden="1">
      <c r="A280" s="111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1"/>
      <c r="R280" s="113"/>
      <c r="S280" s="114"/>
      <c r="T280" s="114"/>
      <c r="U280" s="113"/>
      <c r="V280" s="113"/>
      <c r="W280" s="113"/>
      <c r="X280" s="113"/>
      <c r="Y280" s="113"/>
      <c r="Z280" s="111"/>
    </row>
    <row r="281" spans="1:26" ht="23.25" hidden="1">
      <c r="A281" s="11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1"/>
      <c r="R281" s="113"/>
      <c r="S281" s="114"/>
      <c r="T281" s="114"/>
      <c r="U281" s="113"/>
      <c r="V281" s="113"/>
      <c r="W281" s="113"/>
      <c r="X281" s="113"/>
      <c r="Y281" s="113"/>
      <c r="Z281" s="111"/>
    </row>
    <row r="282" spans="1:26" ht="23.25" hidden="1">
      <c r="A282" s="111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1"/>
      <c r="R282" s="113"/>
      <c r="S282" s="114"/>
      <c r="T282" s="114"/>
      <c r="U282" s="113"/>
      <c r="V282" s="113"/>
      <c r="W282" s="113"/>
      <c r="X282" s="113"/>
      <c r="Y282" s="113"/>
      <c r="Z282" s="111"/>
    </row>
    <row r="283" spans="1:26" ht="23.25" hidden="1">
      <c r="A283" s="111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1"/>
      <c r="R283" s="113"/>
      <c r="S283" s="114"/>
      <c r="T283" s="114"/>
      <c r="U283" s="113"/>
      <c r="V283" s="113"/>
      <c r="W283" s="113"/>
      <c r="X283" s="113"/>
      <c r="Y283" s="113"/>
      <c r="Z283" s="111"/>
    </row>
    <row r="284" spans="1:26" ht="23.25" hidden="1">
      <c r="A284" s="111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1"/>
      <c r="R284" s="113"/>
      <c r="S284" s="114"/>
      <c r="T284" s="114"/>
      <c r="U284" s="113"/>
      <c r="V284" s="113"/>
      <c r="W284" s="113"/>
      <c r="X284" s="113"/>
      <c r="Y284" s="113"/>
      <c r="Z284" s="111"/>
    </row>
    <row r="285" spans="1:26" ht="23.25" hidden="1">
      <c r="A285" s="111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1"/>
      <c r="R285" s="113"/>
      <c r="S285" s="114"/>
      <c r="T285" s="114"/>
      <c r="U285" s="113"/>
      <c r="V285" s="113"/>
      <c r="W285" s="113"/>
      <c r="X285" s="113"/>
      <c r="Y285" s="113"/>
      <c r="Z285" s="111"/>
    </row>
    <row r="286" spans="1:26" ht="23.25" hidden="1">
      <c r="A286" s="111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1"/>
      <c r="R286" s="113"/>
      <c r="S286" s="114"/>
      <c r="T286" s="114"/>
      <c r="U286" s="113"/>
      <c r="V286" s="113"/>
      <c r="W286" s="113"/>
      <c r="X286" s="113"/>
      <c r="Y286" s="113"/>
      <c r="Z286" s="111"/>
    </row>
    <row r="287" spans="1:26" ht="23.25" hidden="1">
      <c r="A287" s="11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1"/>
      <c r="R287" s="113"/>
      <c r="S287" s="114"/>
      <c r="T287" s="114"/>
      <c r="U287" s="113"/>
      <c r="V287" s="113"/>
      <c r="W287" s="113"/>
      <c r="X287" s="113"/>
      <c r="Y287" s="113"/>
      <c r="Z287" s="111"/>
    </row>
    <row r="288" spans="1:26" ht="23.25" hidden="1">
      <c r="A288" s="111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1"/>
      <c r="R288" s="113"/>
      <c r="S288" s="114"/>
      <c r="T288" s="114"/>
      <c r="U288" s="113"/>
      <c r="V288" s="113"/>
      <c r="W288" s="113"/>
      <c r="X288" s="113"/>
      <c r="Y288" s="113"/>
      <c r="Z288" s="111"/>
    </row>
    <row r="289" spans="1:26" ht="23.25" hidden="1">
      <c r="A289" s="11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1"/>
      <c r="R289" s="113"/>
      <c r="S289" s="114"/>
      <c r="T289" s="114"/>
      <c r="U289" s="113"/>
      <c r="V289" s="113"/>
      <c r="W289" s="113"/>
      <c r="X289" s="113"/>
      <c r="Y289" s="113"/>
      <c r="Z289" s="111"/>
    </row>
    <row r="290" spans="1:26" ht="23.25" hidden="1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1"/>
      <c r="R290" s="113"/>
      <c r="S290" s="114"/>
      <c r="T290" s="114"/>
      <c r="U290" s="113"/>
      <c r="V290" s="113"/>
      <c r="W290" s="113"/>
      <c r="X290" s="113"/>
      <c r="Y290" s="113"/>
      <c r="Z290" s="111"/>
    </row>
    <row r="291" spans="1:26" ht="23.25" hidden="1">
      <c r="A291" s="11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1"/>
      <c r="R291" s="113"/>
      <c r="S291" s="114"/>
      <c r="T291" s="114"/>
      <c r="U291" s="113"/>
      <c r="V291" s="113"/>
      <c r="W291" s="113"/>
      <c r="X291" s="113"/>
      <c r="Y291" s="113"/>
      <c r="Z291" s="111"/>
    </row>
    <row r="292" spans="1:26" ht="23.25" hidden="1">
      <c r="A292" s="111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1"/>
      <c r="R292" s="113"/>
      <c r="S292" s="114"/>
      <c r="T292" s="114"/>
      <c r="U292" s="113"/>
      <c r="V292" s="113"/>
      <c r="W292" s="113"/>
      <c r="X292" s="113"/>
      <c r="Y292" s="113"/>
      <c r="Z292" s="111"/>
    </row>
    <row r="293" spans="1:26" ht="23.25" hidden="1">
      <c r="A293" s="111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1"/>
      <c r="R293" s="113"/>
      <c r="S293" s="114"/>
      <c r="T293" s="114"/>
      <c r="U293" s="113"/>
      <c r="V293" s="113"/>
      <c r="W293" s="113"/>
      <c r="X293" s="113"/>
      <c r="Y293" s="113"/>
      <c r="Z293" s="111"/>
    </row>
    <row r="294" spans="1:26" ht="23.25" hidden="1">
      <c r="A294" s="11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1"/>
      <c r="R294" s="113"/>
      <c r="S294" s="114"/>
      <c r="T294" s="114"/>
      <c r="U294" s="113"/>
      <c r="V294" s="113"/>
      <c r="W294" s="113"/>
      <c r="X294" s="113"/>
      <c r="Y294" s="113"/>
      <c r="Z294" s="111"/>
    </row>
    <row r="295" spans="1:26" ht="23.25" hidden="1">
      <c r="A295" s="111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1"/>
      <c r="R295" s="113"/>
      <c r="S295" s="114"/>
      <c r="T295" s="114"/>
      <c r="U295" s="113"/>
      <c r="V295" s="113"/>
      <c r="W295" s="113"/>
      <c r="X295" s="113"/>
      <c r="Y295" s="113"/>
      <c r="Z295" s="111"/>
    </row>
    <row r="296" spans="1:26" ht="23.25" hidden="1">
      <c r="A296" s="111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1"/>
      <c r="R296" s="113"/>
      <c r="S296" s="114"/>
      <c r="T296" s="114"/>
      <c r="U296" s="113"/>
      <c r="V296" s="113"/>
      <c r="W296" s="113"/>
      <c r="X296" s="113"/>
      <c r="Y296" s="113"/>
      <c r="Z296" s="111"/>
    </row>
    <row r="297" spans="1:26" ht="23.25" hidden="1">
      <c r="A297" s="111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1"/>
      <c r="R297" s="113"/>
      <c r="S297" s="114"/>
      <c r="T297" s="114"/>
      <c r="U297" s="113"/>
      <c r="V297" s="113"/>
      <c r="W297" s="113"/>
      <c r="X297" s="113"/>
      <c r="Y297" s="113"/>
      <c r="Z297" s="111"/>
    </row>
    <row r="298" spans="1:26" ht="23.25" hidden="1">
      <c r="A298" s="111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1"/>
      <c r="R298" s="113"/>
      <c r="S298" s="114"/>
      <c r="T298" s="114"/>
      <c r="U298" s="113"/>
      <c r="V298" s="113"/>
      <c r="W298" s="113"/>
      <c r="X298" s="113"/>
      <c r="Y298" s="113"/>
      <c r="Z298" s="111"/>
    </row>
    <row r="299" spans="1:26" ht="23.25" hidden="1">
      <c r="A299" s="111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1"/>
      <c r="R299" s="113"/>
      <c r="S299" s="114"/>
      <c r="T299" s="114"/>
      <c r="U299" s="113"/>
      <c r="V299" s="113"/>
      <c r="W299" s="113"/>
      <c r="X299" s="113"/>
      <c r="Y299" s="113"/>
      <c r="Z299" s="111"/>
    </row>
    <row r="300" spans="1:26" ht="23.25" hidden="1">
      <c r="A300" s="111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1"/>
      <c r="R300" s="113"/>
      <c r="S300" s="114"/>
      <c r="T300" s="114"/>
      <c r="U300" s="113"/>
      <c r="V300" s="113"/>
      <c r="W300" s="113"/>
      <c r="X300" s="113"/>
      <c r="Y300" s="113"/>
      <c r="Z300" s="111"/>
    </row>
    <row r="301" spans="1:26" ht="23.25" hidden="1">
      <c r="A301" s="11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1"/>
      <c r="R301" s="113"/>
      <c r="S301" s="114"/>
      <c r="T301" s="114"/>
      <c r="U301" s="113"/>
      <c r="V301" s="113"/>
      <c r="W301" s="113"/>
      <c r="X301" s="113"/>
      <c r="Y301" s="113"/>
      <c r="Z301" s="111"/>
    </row>
    <row r="302" spans="1:26" ht="23.25" hidden="1">
      <c r="A302" s="111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1"/>
      <c r="R302" s="113"/>
      <c r="S302" s="114"/>
      <c r="T302" s="114"/>
      <c r="U302" s="113"/>
      <c r="V302" s="113"/>
      <c r="W302" s="113"/>
      <c r="X302" s="113"/>
      <c r="Y302" s="113"/>
      <c r="Z302" s="111"/>
    </row>
    <row r="303" spans="1:26" ht="23.25" hidden="1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1"/>
      <c r="R303" s="113"/>
      <c r="S303" s="114"/>
      <c r="T303" s="114"/>
      <c r="U303" s="113"/>
      <c r="V303" s="113"/>
      <c r="W303" s="113"/>
      <c r="X303" s="113"/>
      <c r="Y303" s="113"/>
      <c r="Z303" s="111"/>
    </row>
    <row r="304" spans="1:26" ht="23.25" hidden="1">
      <c r="A304" s="111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1"/>
      <c r="R304" s="113"/>
      <c r="S304" s="114"/>
      <c r="T304" s="114"/>
      <c r="U304" s="113"/>
      <c r="V304" s="113"/>
      <c r="W304" s="113"/>
      <c r="X304" s="113"/>
      <c r="Y304" s="113"/>
      <c r="Z304" s="111"/>
    </row>
    <row r="305" spans="1:26" ht="23.25" hidden="1">
      <c r="A305" s="111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1"/>
      <c r="R305" s="113"/>
      <c r="S305" s="114"/>
      <c r="T305" s="114"/>
      <c r="U305" s="113"/>
      <c r="V305" s="113"/>
      <c r="W305" s="113"/>
      <c r="X305" s="113"/>
      <c r="Y305" s="113"/>
      <c r="Z305" s="111"/>
    </row>
    <row r="306" spans="1:26" ht="23.25" hidden="1">
      <c r="A306" s="111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1"/>
      <c r="R306" s="113"/>
      <c r="S306" s="114"/>
      <c r="T306" s="114"/>
      <c r="U306" s="113"/>
      <c r="V306" s="113"/>
      <c r="W306" s="113"/>
      <c r="X306" s="113"/>
      <c r="Y306" s="113"/>
      <c r="Z306" s="111"/>
    </row>
    <row r="307" spans="1:26" ht="23.25" hidden="1">
      <c r="A307" s="111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1"/>
      <c r="R307" s="113"/>
      <c r="S307" s="114"/>
      <c r="T307" s="114"/>
      <c r="U307" s="113"/>
      <c r="V307" s="113"/>
      <c r="W307" s="113"/>
      <c r="X307" s="113"/>
      <c r="Y307" s="113"/>
      <c r="Z307" s="111"/>
    </row>
    <row r="308" spans="1:26" ht="23.25" hidden="1">
      <c r="A308" s="111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1"/>
      <c r="R308" s="113"/>
      <c r="S308" s="114"/>
      <c r="T308" s="114"/>
      <c r="U308" s="113"/>
      <c r="V308" s="113"/>
      <c r="W308" s="113"/>
      <c r="X308" s="113"/>
      <c r="Y308" s="113"/>
      <c r="Z308" s="111"/>
    </row>
    <row r="309" spans="1:26" ht="23.25" hidden="1">
      <c r="A309" s="111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1"/>
      <c r="R309" s="113"/>
      <c r="S309" s="114"/>
      <c r="T309" s="114"/>
      <c r="U309" s="113"/>
      <c r="V309" s="113"/>
      <c r="W309" s="113"/>
      <c r="X309" s="113"/>
      <c r="Y309" s="113"/>
      <c r="Z309" s="111"/>
    </row>
    <row r="310" spans="1:26" ht="23.25" hidden="1">
      <c r="A310" s="111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1"/>
      <c r="R310" s="113"/>
      <c r="S310" s="114"/>
      <c r="T310" s="114"/>
      <c r="U310" s="113"/>
      <c r="V310" s="113"/>
      <c r="W310" s="113"/>
      <c r="X310" s="113"/>
      <c r="Y310" s="113"/>
      <c r="Z310" s="111"/>
    </row>
    <row r="311" spans="1:26" ht="23.25" hidden="1">
      <c r="A311" s="11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1"/>
      <c r="R311" s="113"/>
      <c r="S311" s="114"/>
      <c r="T311" s="114"/>
      <c r="U311" s="113"/>
      <c r="V311" s="113"/>
      <c r="W311" s="113"/>
      <c r="X311" s="113"/>
      <c r="Y311" s="113"/>
      <c r="Z311" s="111"/>
    </row>
    <row r="312" spans="1:26" ht="23.25" hidden="1">
      <c r="A312" s="111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1"/>
      <c r="R312" s="113"/>
      <c r="S312" s="114"/>
      <c r="T312" s="114"/>
      <c r="U312" s="113"/>
      <c r="V312" s="113"/>
      <c r="W312" s="113"/>
      <c r="X312" s="113"/>
      <c r="Y312" s="113"/>
      <c r="Z312" s="111"/>
    </row>
    <row r="313" spans="1:26" ht="23.25" hidden="1">
      <c r="A313" s="111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1"/>
      <c r="R313" s="113"/>
      <c r="S313" s="114"/>
      <c r="T313" s="114"/>
      <c r="U313" s="113"/>
      <c r="V313" s="113"/>
      <c r="W313" s="113"/>
      <c r="X313" s="113"/>
      <c r="Y313" s="113"/>
      <c r="Z313" s="111"/>
    </row>
    <row r="314" spans="1:26" ht="23.25" hidden="1">
      <c r="A314" s="111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1"/>
      <c r="R314" s="113"/>
      <c r="S314" s="114"/>
      <c r="T314" s="114"/>
      <c r="U314" s="113"/>
      <c r="V314" s="113"/>
      <c r="W314" s="113"/>
      <c r="X314" s="113"/>
      <c r="Y314" s="113"/>
      <c r="Z314" s="111"/>
    </row>
    <row r="315" spans="1:26" ht="23.25" hidden="1">
      <c r="A315" s="111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1"/>
      <c r="R315" s="113"/>
      <c r="S315" s="114"/>
      <c r="T315" s="114"/>
      <c r="U315" s="113"/>
      <c r="V315" s="113"/>
      <c r="W315" s="113"/>
      <c r="X315" s="113"/>
      <c r="Y315" s="113"/>
      <c r="Z315" s="111"/>
    </row>
    <row r="316" spans="1:26" ht="23.25" hidden="1">
      <c r="A316" s="11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1"/>
      <c r="R316" s="113"/>
      <c r="S316" s="114"/>
      <c r="T316" s="114"/>
      <c r="U316" s="113"/>
      <c r="V316" s="113"/>
      <c r="W316" s="113"/>
      <c r="X316" s="113"/>
      <c r="Y316" s="113"/>
      <c r="Z316" s="111"/>
    </row>
    <row r="317" spans="1:26" ht="23.25" hidden="1">
      <c r="A317" s="111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1"/>
      <c r="R317" s="113"/>
      <c r="S317" s="114"/>
      <c r="T317" s="114"/>
      <c r="U317" s="113"/>
      <c r="V317" s="113"/>
      <c r="W317" s="113"/>
      <c r="X317" s="113"/>
      <c r="Y317" s="113"/>
      <c r="Z317" s="111"/>
    </row>
    <row r="318" spans="1:26" ht="23.25" hidden="1">
      <c r="A318" s="111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1"/>
      <c r="R318" s="113"/>
      <c r="S318" s="114"/>
      <c r="T318" s="114"/>
      <c r="U318" s="113"/>
      <c r="V318" s="113"/>
      <c r="W318" s="113"/>
      <c r="X318" s="113"/>
      <c r="Y318" s="113"/>
      <c r="Z318" s="111"/>
    </row>
    <row r="319" spans="1:26" ht="23.25" hidden="1">
      <c r="A319" s="111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1"/>
      <c r="R319" s="113"/>
      <c r="S319" s="114"/>
      <c r="T319" s="114"/>
      <c r="U319" s="113"/>
      <c r="V319" s="113"/>
      <c r="W319" s="113"/>
      <c r="X319" s="113"/>
      <c r="Y319" s="113"/>
      <c r="Z319" s="111"/>
    </row>
    <row r="320" spans="1:26" ht="23.25" hidden="1">
      <c r="A320" s="11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1"/>
      <c r="R320" s="113"/>
      <c r="S320" s="114"/>
      <c r="T320" s="114"/>
      <c r="U320" s="113"/>
      <c r="V320" s="113"/>
      <c r="W320" s="113"/>
      <c r="X320" s="113"/>
      <c r="Y320" s="113"/>
      <c r="Z320" s="111"/>
    </row>
    <row r="321" spans="1:26" ht="23.25" hidden="1">
      <c r="A321" s="11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1"/>
      <c r="R321" s="113"/>
      <c r="S321" s="114"/>
      <c r="T321" s="114"/>
      <c r="U321" s="113"/>
      <c r="V321" s="113"/>
      <c r="W321" s="113"/>
      <c r="X321" s="113"/>
      <c r="Y321" s="113"/>
      <c r="Z321" s="111"/>
    </row>
    <row r="322" spans="1:26" ht="23.25" hidden="1">
      <c r="A322" s="111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1"/>
      <c r="R322" s="113"/>
      <c r="S322" s="114"/>
      <c r="T322" s="114"/>
      <c r="U322" s="113"/>
      <c r="V322" s="113"/>
      <c r="W322" s="113"/>
      <c r="X322" s="113"/>
      <c r="Y322" s="113"/>
      <c r="Z322" s="111"/>
    </row>
    <row r="323" spans="1:26" ht="23.25" hidden="1">
      <c r="A323" s="111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1"/>
      <c r="R323" s="113"/>
      <c r="S323" s="114"/>
      <c r="T323" s="114"/>
      <c r="U323" s="113"/>
      <c r="V323" s="113"/>
      <c r="W323" s="113"/>
      <c r="X323" s="113"/>
      <c r="Y323" s="113"/>
      <c r="Z323" s="111"/>
    </row>
    <row r="324" spans="1:26" ht="23.25" hidden="1">
      <c r="A324" s="111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1"/>
      <c r="R324" s="113"/>
      <c r="S324" s="114"/>
      <c r="T324" s="114"/>
      <c r="U324" s="113"/>
      <c r="V324" s="113"/>
      <c r="W324" s="113"/>
      <c r="X324" s="113"/>
      <c r="Y324" s="113"/>
      <c r="Z324" s="111"/>
    </row>
    <row r="325" spans="1:26" ht="23.25" hidden="1">
      <c r="A325" s="111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1"/>
      <c r="R325" s="113"/>
      <c r="S325" s="114"/>
      <c r="T325" s="114"/>
      <c r="U325" s="113"/>
      <c r="V325" s="113"/>
      <c r="W325" s="113"/>
      <c r="X325" s="113"/>
      <c r="Y325" s="113"/>
      <c r="Z325" s="111"/>
    </row>
    <row r="326" spans="1:26" ht="23.25" hidden="1">
      <c r="A326" s="11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1"/>
      <c r="R326" s="113"/>
      <c r="S326" s="114"/>
      <c r="T326" s="114"/>
      <c r="U326" s="113"/>
      <c r="V326" s="113"/>
      <c r="W326" s="113"/>
      <c r="X326" s="113"/>
      <c r="Y326" s="113"/>
      <c r="Z326" s="111"/>
    </row>
    <row r="327" spans="1:26" ht="23.25" hidden="1">
      <c r="A327" s="111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1"/>
      <c r="R327" s="113"/>
      <c r="S327" s="114"/>
      <c r="T327" s="114"/>
      <c r="U327" s="113"/>
      <c r="V327" s="113"/>
      <c r="W327" s="113"/>
      <c r="X327" s="113"/>
      <c r="Y327" s="113"/>
      <c r="Z327" s="111"/>
    </row>
    <row r="328" spans="1:26" ht="23.25" hidden="1">
      <c r="A328" s="111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1"/>
      <c r="R328" s="113"/>
      <c r="S328" s="114"/>
      <c r="T328" s="114"/>
      <c r="U328" s="113"/>
      <c r="V328" s="113"/>
      <c r="W328" s="113"/>
      <c r="X328" s="113"/>
      <c r="Y328" s="113"/>
      <c r="Z328" s="111"/>
    </row>
    <row r="329" spans="1:26" ht="23.25" hidden="1">
      <c r="A329" s="111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1"/>
      <c r="R329" s="113"/>
      <c r="S329" s="114"/>
      <c r="T329" s="114"/>
      <c r="U329" s="113"/>
      <c r="V329" s="113"/>
      <c r="W329" s="113"/>
      <c r="X329" s="113"/>
      <c r="Y329" s="113"/>
      <c r="Z329" s="111"/>
    </row>
    <row r="330" spans="1:26" ht="23.25" hidden="1">
      <c r="A330" s="111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1"/>
      <c r="R330" s="113"/>
      <c r="S330" s="114"/>
      <c r="T330" s="114"/>
      <c r="U330" s="113"/>
      <c r="V330" s="113"/>
      <c r="W330" s="113"/>
      <c r="X330" s="113"/>
      <c r="Y330" s="113"/>
      <c r="Z330" s="111"/>
    </row>
    <row r="331" spans="1:26" ht="23.25" hidden="1">
      <c r="A331" s="11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1"/>
      <c r="R331" s="113"/>
      <c r="S331" s="114"/>
      <c r="T331" s="114"/>
      <c r="U331" s="113"/>
      <c r="V331" s="113"/>
      <c r="W331" s="113"/>
      <c r="X331" s="113"/>
      <c r="Y331" s="113"/>
      <c r="Z331" s="111"/>
    </row>
    <row r="332" spans="1:26" ht="23.25" hidden="1">
      <c r="A332" s="111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1"/>
      <c r="R332" s="113"/>
      <c r="S332" s="114"/>
      <c r="T332" s="114"/>
      <c r="U332" s="113"/>
      <c r="V332" s="113"/>
      <c r="W332" s="113"/>
      <c r="X332" s="113"/>
      <c r="Y332" s="113"/>
      <c r="Z332" s="111"/>
    </row>
    <row r="333" spans="1:26" ht="23.25" hidden="1">
      <c r="A333" s="111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1"/>
      <c r="R333" s="113"/>
      <c r="S333" s="114"/>
      <c r="T333" s="114"/>
      <c r="U333" s="113"/>
      <c r="V333" s="113"/>
      <c r="W333" s="113"/>
      <c r="X333" s="113"/>
      <c r="Y333" s="113"/>
      <c r="Z333" s="111"/>
    </row>
    <row r="334" spans="1:26" ht="23.25" hidden="1">
      <c r="A334" s="111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1"/>
      <c r="R334" s="113"/>
      <c r="S334" s="114"/>
      <c r="T334" s="114"/>
      <c r="U334" s="113"/>
      <c r="V334" s="113"/>
      <c r="W334" s="113"/>
      <c r="X334" s="113"/>
      <c r="Y334" s="113"/>
      <c r="Z334" s="111"/>
    </row>
    <row r="335" spans="1:26" ht="23.25" hidden="1">
      <c r="A335" s="111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1"/>
      <c r="R335" s="113"/>
      <c r="S335" s="114"/>
      <c r="T335" s="114"/>
      <c r="U335" s="113"/>
      <c r="V335" s="113"/>
      <c r="W335" s="113"/>
      <c r="X335" s="113"/>
      <c r="Y335" s="113"/>
      <c r="Z335" s="111"/>
    </row>
    <row r="336" spans="1:26" ht="23.25" hidden="1">
      <c r="A336" s="111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1"/>
      <c r="R336" s="113"/>
      <c r="S336" s="114"/>
      <c r="T336" s="114"/>
      <c r="U336" s="113"/>
      <c r="V336" s="113"/>
      <c r="W336" s="113"/>
      <c r="X336" s="113"/>
      <c r="Y336" s="113"/>
      <c r="Z336" s="111"/>
    </row>
    <row r="337" spans="1:26" ht="23.25" hidden="1">
      <c r="A337" s="111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1"/>
      <c r="R337" s="113"/>
      <c r="S337" s="114"/>
      <c r="T337" s="114"/>
      <c r="U337" s="113"/>
      <c r="V337" s="113"/>
      <c r="W337" s="113"/>
      <c r="X337" s="113"/>
      <c r="Y337" s="113"/>
      <c r="Z337" s="111"/>
    </row>
    <row r="338" spans="1:26" ht="23.25" hidden="1">
      <c r="A338" s="111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1"/>
      <c r="R338" s="113"/>
      <c r="S338" s="114"/>
      <c r="T338" s="114"/>
      <c r="U338" s="113"/>
      <c r="V338" s="113"/>
      <c r="W338" s="113"/>
      <c r="X338" s="113"/>
      <c r="Y338" s="113"/>
      <c r="Z338" s="111"/>
    </row>
    <row r="339" spans="1:26" ht="23.25" hidden="1">
      <c r="A339" s="111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1"/>
      <c r="R339" s="113"/>
      <c r="S339" s="114"/>
      <c r="T339" s="114"/>
      <c r="U339" s="113"/>
      <c r="V339" s="113"/>
      <c r="W339" s="113"/>
      <c r="X339" s="113"/>
      <c r="Y339" s="113"/>
      <c r="Z339" s="111"/>
    </row>
    <row r="340" spans="1:26" ht="23.25" hidden="1">
      <c r="A340" s="111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1"/>
      <c r="R340" s="113"/>
      <c r="S340" s="114"/>
      <c r="T340" s="114"/>
      <c r="U340" s="113"/>
      <c r="V340" s="113"/>
      <c r="W340" s="113"/>
      <c r="X340" s="113"/>
      <c r="Y340" s="113"/>
      <c r="Z340" s="111"/>
    </row>
    <row r="341" spans="1:26" ht="23.25" hidden="1">
      <c r="A341" s="11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1"/>
      <c r="R341" s="113"/>
      <c r="S341" s="114"/>
      <c r="T341" s="114"/>
      <c r="U341" s="113"/>
      <c r="V341" s="113"/>
      <c r="W341" s="113"/>
      <c r="X341" s="113"/>
      <c r="Y341" s="113"/>
      <c r="Z341" s="111"/>
    </row>
    <row r="342" spans="1:26" ht="23.25" hidden="1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1"/>
      <c r="R342" s="113"/>
      <c r="S342" s="114"/>
      <c r="T342" s="114"/>
      <c r="U342" s="113"/>
      <c r="V342" s="113"/>
      <c r="W342" s="113"/>
      <c r="X342" s="113"/>
      <c r="Y342" s="113"/>
      <c r="Z342" s="111"/>
    </row>
    <row r="343" spans="1:26" ht="23.25" hidden="1">
      <c r="A343" s="111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1"/>
      <c r="R343" s="113"/>
      <c r="S343" s="114"/>
      <c r="T343" s="114"/>
      <c r="U343" s="113"/>
      <c r="V343" s="113"/>
      <c r="W343" s="113"/>
      <c r="X343" s="113"/>
      <c r="Y343" s="113"/>
      <c r="Z343" s="111"/>
    </row>
    <row r="344" spans="1:26" ht="23.25" hidden="1">
      <c r="A344" s="111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1"/>
      <c r="R344" s="113"/>
      <c r="S344" s="114"/>
      <c r="T344" s="114"/>
      <c r="U344" s="113"/>
      <c r="V344" s="113"/>
      <c r="W344" s="113"/>
      <c r="X344" s="113"/>
      <c r="Y344" s="113"/>
      <c r="Z344" s="111"/>
    </row>
    <row r="345" spans="1:26" ht="23.25" hidden="1">
      <c r="A345" s="111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1"/>
      <c r="R345" s="113"/>
      <c r="S345" s="114"/>
      <c r="T345" s="114"/>
      <c r="U345" s="113"/>
      <c r="V345" s="113"/>
      <c r="W345" s="113"/>
      <c r="X345" s="113"/>
      <c r="Y345" s="113"/>
      <c r="Z345" s="111"/>
    </row>
    <row r="346" spans="1:26" ht="23.25" hidden="1">
      <c r="A346" s="11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1"/>
      <c r="R346" s="113"/>
      <c r="S346" s="114"/>
      <c r="T346" s="114"/>
      <c r="U346" s="113"/>
      <c r="V346" s="113"/>
      <c r="W346" s="113"/>
      <c r="X346" s="113"/>
      <c r="Y346" s="113"/>
      <c r="Z346" s="111"/>
    </row>
    <row r="347" spans="1:26" ht="23.25" hidden="1">
      <c r="A347" s="111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1"/>
      <c r="R347" s="113"/>
      <c r="S347" s="114"/>
      <c r="T347" s="114"/>
      <c r="U347" s="113"/>
      <c r="V347" s="113"/>
      <c r="W347" s="113"/>
      <c r="X347" s="113"/>
      <c r="Y347" s="113"/>
      <c r="Z347" s="111"/>
    </row>
    <row r="348" spans="1:26" ht="23.25" hidden="1">
      <c r="A348" s="111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1"/>
      <c r="R348" s="113"/>
      <c r="S348" s="114"/>
      <c r="T348" s="114"/>
      <c r="U348" s="113"/>
      <c r="V348" s="113"/>
      <c r="W348" s="113"/>
      <c r="X348" s="113"/>
      <c r="Y348" s="113"/>
      <c r="Z348" s="111"/>
    </row>
    <row r="349" spans="1:26" ht="23.25" hidden="1">
      <c r="A349" s="111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1"/>
      <c r="R349" s="113"/>
      <c r="S349" s="114"/>
      <c r="T349" s="114"/>
      <c r="U349" s="113"/>
      <c r="V349" s="113"/>
      <c r="W349" s="113"/>
      <c r="X349" s="113"/>
      <c r="Y349" s="113"/>
      <c r="Z349" s="111"/>
    </row>
    <row r="350" spans="1:26" ht="23.25" hidden="1">
      <c r="A350" s="111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1"/>
      <c r="R350" s="113"/>
      <c r="S350" s="114"/>
      <c r="T350" s="114"/>
      <c r="U350" s="113"/>
      <c r="V350" s="113"/>
      <c r="W350" s="113"/>
      <c r="X350" s="113"/>
      <c r="Y350" s="113"/>
      <c r="Z350" s="111"/>
    </row>
    <row r="351" spans="1:26" ht="23.25" hidden="1">
      <c r="A351" s="111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1"/>
      <c r="R351" s="113"/>
      <c r="S351" s="114"/>
      <c r="T351" s="114"/>
      <c r="U351" s="113"/>
      <c r="V351" s="113"/>
      <c r="W351" s="113"/>
      <c r="X351" s="113"/>
      <c r="Y351" s="113"/>
      <c r="Z351" s="111"/>
    </row>
    <row r="352" spans="1:26" ht="23.25" hidden="1">
      <c r="A352" s="111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1"/>
      <c r="R352" s="113"/>
      <c r="S352" s="114"/>
      <c r="T352" s="114"/>
      <c r="U352" s="113"/>
      <c r="V352" s="113"/>
      <c r="W352" s="113"/>
      <c r="X352" s="113"/>
      <c r="Y352" s="113"/>
      <c r="Z352" s="111"/>
    </row>
    <row r="353" spans="1:26" ht="23.25" hidden="1">
      <c r="A353" s="111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1"/>
      <c r="R353" s="113"/>
      <c r="S353" s="114"/>
      <c r="T353" s="114"/>
      <c r="U353" s="113"/>
      <c r="V353" s="113"/>
      <c r="W353" s="113"/>
      <c r="X353" s="113"/>
      <c r="Y353" s="113"/>
      <c r="Z353" s="111"/>
    </row>
    <row r="354" spans="1:26" ht="23.25" hidden="1">
      <c r="A354" s="111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1"/>
      <c r="R354" s="113"/>
      <c r="S354" s="114"/>
      <c r="T354" s="114"/>
      <c r="U354" s="113"/>
      <c r="V354" s="113"/>
      <c r="W354" s="113"/>
      <c r="X354" s="113"/>
      <c r="Y354" s="113"/>
      <c r="Z354" s="111"/>
    </row>
    <row r="355" spans="1:26" ht="23.25" hidden="1">
      <c r="A355" s="111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1"/>
      <c r="R355" s="113"/>
      <c r="S355" s="114"/>
      <c r="T355" s="114"/>
      <c r="U355" s="113"/>
      <c r="V355" s="113"/>
      <c r="W355" s="113"/>
      <c r="X355" s="113"/>
      <c r="Y355" s="113"/>
      <c r="Z355" s="111"/>
    </row>
    <row r="356" spans="1:26" ht="23.25" hidden="1">
      <c r="A356" s="111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1"/>
      <c r="R356" s="113"/>
      <c r="S356" s="114"/>
      <c r="T356" s="114"/>
      <c r="U356" s="113"/>
      <c r="V356" s="113"/>
      <c r="W356" s="113"/>
      <c r="X356" s="113"/>
      <c r="Y356" s="113"/>
      <c r="Z356" s="111"/>
    </row>
    <row r="357" spans="1:26" ht="23.25" hidden="1">
      <c r="A357" s="111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1"/>
      <c r="R357" s="113"/>
      <c r="S357" s="114"/>
      <c r="T357" s="114"/>
      <c r="U357" s="113"/>
      <c r="V357" s="113"/>
      <c r="W357" s="113"/>
      <c r="X357" s="113"/>
      <c r="Y357" s="113"/>
      <c r="Z357" s="111"/>
    </row>
    <row r="358" spans="1:26" ht="23.25" hidden="1">
      <c r="A358" s="111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1"/>
      <c r="R358" s="113"/>
      <c r="S358" s="114"/>
      <c r="T358" s="114"/>
      <c r="U358" s="113"/>
      <c r="V358" s="113"/>
      <c r="W358" s="113"/>
      <c r="X358" s="113"/>
      <c r="Y358" s="113"/>
      <c r="Z358" s="111"/>
    </row>
    <row r="359" spans="1:26" ht="23.25" hidden="1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1"/>
      <c r="R359" s="113"/>
      <c r="S359" s="114"/>
      <c r="T359" s="114"/>
      <c r="U359" s="113"/>
      <c r="V359" s="113"/>
      <c r="W359" s="113"/>
      <c r="X359" s="113"/>
      <c r="Y359" s="113"/>
      <c r="Z359" s="111"/>
    </row>
    <row r="360" spans="1:26" ht="23.25" hidden="1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1"/>
      <c r="R360" s="113"/>
      <c r="S360" s="114"/>
      <c r="T360" s="114"/>
      <c r="U360" s="113"/>
      <c r="V360" s="113"/>
      <c r="W360" s="113"/>
      <c r="X360" s="113"/>
      <c r="Y360" s="113"/>
      <c r="Z360" s="111"/>
    </row>
    <row r="361" spans="1:26" ht="23.25" hidden="1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1"/>
      <c r="R361" s="113"/>
      <c r="S361" s="114"/>
      <c r="T361" s="114"/>
      <c r="U361" s="113"/>
      <c r="V361" s="113"/>
      <c r="W361" s="113"/>
      <c r="X361" s="113"/>
      <c r="Y361" s="113"/>
      <c r="Z361" s="111"/>
    </row>
    <row r="362" spans="1:26" ht="23.25" hidden="1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1"/>
      <c r="R362" s="113"/>
      <c r="S362" s="114"/>
      <c r="T362" s="114"/>
      <c r="U362" s="113"/>
      <c r="V362" s="113"/>
      <c r="W362" s="113"/>
      <c r="X362" s="113"/>
      <c r="Y362" s="113"/>
      <c r="Z362" s="111"/>
    </row>
    <row r="363" spans="1:26" ht="23.25" hidden="1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1"/>
      <c r="R363" s="113"/>
      <c r="S363" s="114"/>
      <c r="T363" s="114"/>
      <c r="U363" s="113"/>
      <c r="V363" s="113"/>
      <c r="W363" s="113"/>
      <c r="X363" s="113"/>
      <c r="Y363" s="113"/>
      <c r="Z363" s="111"/>
    </row>
    <row r="364" spans="1:26" ht="23.25" hidden="1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1"/>
      <c r="R364" s="113"/>
      <c r="S364" s="114"/>
      <c r="T364" s="114"/>
      <c r="U364" s="113"/>
      <c r="V364" s="113"/>
      <c r="W364" s="113"/>
      <c r="X364" s="113"/>
      <c r="Y364" s="113"/>
      <c r="Z364" s="111"/>
    </row>
    <row r="365" spans="1:26" ht="23.25" hidden="1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1"/>
      <c r="R365" s="113"/>
      <c r="S365" s="114"/>
      <c r="T365" s="114"/>
      <c r="U365" s="113"/>
      <c r="V365" s="113"/>
      <c r="W365" s="113"/>
      <c r="X365" s="113"/>
      <c r="Y365" s="113"/>
      <c r="Z365" s="111"/>
    </row>
    <row r="366" spans="1:26" ht="23.25" hidden="1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1"/>
      <c r="R366" s="113"/>
      <c r="S366" s="114"/>
      <c r="T366" s="114"/>
      <c r="U366" s="113"/>
      <c r="V366" s="113"/>
      <c r="W366" s="113"/>
      <c r="X366" s="113"/>
      <c r="Y366" s="113"/>
      <c r="Z366" s="111"/>
    </row>
    <row r="367" spans="1:26" ht="23.25" hidden="1">
      <c r="A367" s="111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1"/>
      <c r="R367" s="113"/>
      <c r="S367" s="114"/>
      <c r="T367" s="114"/>
      <c r="U367" s="113"/>
      <c r="V367" s="113"/>
      <c r="W367" s="113"/>
      <c r="X367" s="113"/>
      <c r="Y367" s="113"/>
      <c r="Z367" s="111"/>
    </row>
    <row r="368" spans="1:26" ht="23.25" hidden="1">
      <c r="A368" s="11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1"/>
      <c r="R368" s="113"/>
      <c r="S368" s="114"/>
      <c r="T368" s="114"/>
      <c r="U368" s="113"/>
      <c r="V368" s="113"/>
      <c r="W368" s="113"/>
      <c r="X368" s="113"/>
      <c r="Y368" s="113"/>
      <c r="Z368" s="111"/>
    </row>
    <row r="369" spans="1:26" ht="23.25" hidden="1">
      <c r="A369" s="111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1"/>
      <c r="R369" s="113"/>
      <c r="S369" s="114"/>
      <c r="T369" s="114"/>
      <c r="U369" s="113"/>
      <c r="V369" s="113"/>
      <c r="W369" s="113"/>
      <c r="X369" s="113"/>
      <c r="Y369" s="113"/>
      <c r="Z369" s="111"/>
    </row>
    <row r="370" spans="1:26" ht="23.25" hidden="1">
      <c r="A370" s="111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1"/>
      <c r="R370" s="113"/>
      <c r="S370" s="114"/>
      <c r="T370" s="114"/>
      <c r="U370" s="113"/>
      <c r="V370" s="113"/>
      <c r="W370" s="113"/>
      <c r="X370" s="113"/>
      <c r="Y370" s="113"/>
      <c r="Z370" s="111"/>
    </row>
    <row r="371" spans="1:26" ht="23.25" hidden="1">
      <c r="A371" s="111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1"/>
      <c r="R371" s="113"/>
      <c r="S371" s="114"/>
      <c r="T371" s="114"/>
      <c r="U371" s="113"/>
      <c r="V371" s="113"/>
      <c r="W371" s="113"/>
      <c r="X371" s="113"/>
      <c r="Y371" s="113"/>
      <c r="Z371" s="111"/>
    </row>
    <row r="372" spans="1:26" ht="23.25" hidden="1">
      <c r="A372" s="111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1"/>
      <c r="R372" s="113"/>
      <c r="S372" s="114"/>
      <c r="T372" s="114"/>
      <c r="U372" s="113"/>
      <c r="V372" s="113"/>
      <c r="W372" s="113"/>
      <c r="X372" s="113"/>
      <c r="Y372" s="113"/>
      <c r="Z372" s="111"/>
    </row>
    <row r="373" spans="1:26" ht="23.25" hidden="1">
      <c r="A373" s="111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1"/>
      <c r="R373" s="113"/>
      <c r="S373" s="114"/>
      <c r="T373" s="114"/>
      <c r="U373" s="113"/>
      <c r="V373" s="113"/>
      <c r="W373" s="113"/>
      <c r="X373" s="113"/>
      <c r="Y373" s="113"/>
      <c r="Z373" s="111"/>
    </row>
    <row r="374" spans="1:26" ht="23.25" hidden="1">
      <c r="A374" s="111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1"/>
      <c r="R374" s="113"/>
      <c r="S374" s="114"/>
      <c r="T374" s="114"/>
      <c r="U374" s="113"/>
      <c r="V374" s="113"/>
      <c r="W374" s="113"/>
      <c r="X374" s="113"/>
      <c r="Y374" s="113"/>
      <c r="Z374" s="111"/>
    </row>
    <row r="375" spans="1:26" ht="23.25" hidden="1">
      <c r="A375" s="111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1"/>
      <c r="R375" s="113"/>
      <c r="S375" s="114"/>
      <c r="T375" s="114"/>
      <c r="U375" s="113"/>
      <c r="V375" s="113"/>
      <c r="W375" s="113"/>
      <c r="X375" s="113"/>
      <c r="Y375" s="113"/>
      <c r="Z375" s="111"/>
    </row>
    <row r="376" spans="1:26" ht="23.25" hidden="1">
      <c r="A376" s="111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1"/>
      <c r="R376" s="113"/>
      <c r="S376" s="114"/>
      <c r="T376" s="114"/>
      <c r="U376" s="113"/>
      <c r="V376" s="113"/>
      <c r="W376" s="113"/>
      <c r="X376" s="113"/>
      <c r="Y376" s="113"/>
      <c r="Z376" s="111"/>
    </row>
    <row r="377" spans="1:26" ht="23.25" hidden="1">
      <c r="A377" s="111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1"/>
      <c r="R377" s="113"/>
      <c r="S377" s="114"/>
      <c r="T377" s="114"/>
      <c r="U377" s="113"/>
      <c r="V377" s="113"/>
      <c r="W377" s="113"/>
      <c r="X377" s="113"/>
      <c r="Y377" s="113"/>
      <c r="Z377" s="111"/>
    </row>
    <row r="378" spans="1:26" ht="23.25" hidden="1">
      <c r="A378" s="111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1"/>
      <c r="R378" s="113"/>
      <c r="S378" s="114"/>
      <c r="T378" s="114"/>
      <c r="U378" s="113"/>
      <c r="V378" s="113"/>
      <c r="W378" s="113"/>
      <c r="X378" s="113"/>
      <c r="Y378" s="113"/>
      <c r="Z378" s="111"/>
    </row>
    <row r="379" spans="1:26" ht="23.25" hidden="1">
      <c r="A379" s="111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1"/>
      <c r="R379" s="113"/>
      <c r="S379" s="114"/>
      <c r="T379" s="114"/>
      <c r="U379" s="113"/>
      <c r="V379" s="113"/>
      <c r="W379" s="113"/>
      <c r="X379" s="113"/>
      <c r="Y379" s="113"/>
      <c r="Z379" s="111"/>
    </row>
    <row r="380" spans="1:26" ht="23.25" hidden="1">
      <c r="A380" s="111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1"/>
      <c r="R380" s="113"/>
      <c r="S380" s="114"/>
      <c r="T380" s="114"/>
      <c r="U380" s="113"/>
      <c r="V380" s="113"/>
      <c r="W380" s="113"/>
      <c r="X380" s="113"/>
      <c r="Y380" s="113"/>
      <c r="Z380" s="111"/>
    </row>
    <row r="381" spans="1:26" ht="23.25" hidden="1">
      <c r="A381" s="111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1"/>
      <c r="R381" s="113"/>
      <c r="S381" s="114"/>
      <c r="T381" s="114"/>
      <c r="U381" s="113"/>
      <c r="V381" s="113"/>
      <c r="W381" s="113"/>
      <c r="X381" s="113"/>
      <c r="Y381" s="113"/>
      <c r="Z381" s="111"/>
    </row>
    <row r="382" spans="1:26" ht="23.25" hidden="1">
      <c r="A382" s="111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1"/>
      <c r="R382" s="113"/>
      <c r="S382" s="114"/>
      <c r="T382" s="114"/>
      <c r="U382" s="113"/>
      <c r="V382" s="113"/>
      <c r="W382" s="113"/>
      <c r="X382" s="113"/>
      <c r="Y382" s="113"/>
      <c r="Z382" s="111"/>
    </row>
    <row r="383" spans="1:26" ht="23.25" hidden="1">
      <c r="A383" s="111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1"/>
      <c r="R383" s="113"/>
      <c r="S383" s="114"/>
      <c r="T383" s="114"/>
      <c r="U383" s="113"/>
      <c r="V383" s="113"/>
      <c r="W383" s="113"/>
      <c r="X383" s="113"/>
      <c r="Y383" s="113"/>
      <c r="Z383" s="111"/>
    </row>
    <row r="384" spans="1:26" ht="23.25" hidden="1">
      <c r="A384" s="111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1"/>
      <c r="R384" s="113"/>
      <c r="S384" s="114"/>
      <c r="T384" s="114"/>
      <c r="U384" s="113"/>
      <c r="V384" s="113"/>
      <c r="W384" s="113"/>
      <c r="X384" s="113"/>
      <c r="Y384" s="113"/>
      <c r="Z384" s="111"/>
    </row>
    <row r="385" spans="1:26" ht="23.25" hidden="1">
      <c r="A385" s="111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1"/>
      <c r="R385" s="113"/>
      <c r="S385" s="114"/>
      <c r="T385" s="114"/>
      <c r="U385" s="113"/>
      <c r="V385" s="113"/>
      <c r="W385" s="113"/>
      <c r="X385" s="113"/>
      <c r="Y385" s="113"/>
      <c r="Z385" s="111"/>
    </row>
    <row r="386" spans="1:26" ht="23.25" hidden="1">
      <c r="A386" s="111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1"/>
      <c r="R386" s="113"/>
      <c r="S386" s="114"/>
      <c r="T386" s="114"/>
      <c r="U386" s="113"/>
      <c r="V386" s="113"/>
      <c r="W386" s="113"/>
      <c r="X386" s="113"/>
      <c r="Y386" s="113"/>
      <c r="Z386" s="111"/>
    </row>
    <row r="387" spans="1:26" ht="23.25" hidden="1">
      <c r="A387" s="111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1"/>
      <c r="R387" s="113"/>
      <c r="S387" s="114"/>
      <c r="T387" s="114"/>
      <c r="U387" s="113"/>
      <c r="V387" s="113"/>
      <c r="W387" s="113"/>
      <c r="X387" s="113"/>
      <c r="Y387" s="113"/>
      <c r="Z387" s="111"/>
    </row>
    <row r="388" spans="1:26" ht="23.25" hidden="1">
      <c r="A388" s="111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1"/>
      <c r="R388" s="113"/>
      <c r="S388" s="114"/>
      <c r="T388" s="114"/>
      <c r="U388" s="113"/>
      <c r="V388" s="113"/>
      <c r="W388" s="113"/>
      <c r="X388" s="113"/>
      <c r="Y388" s="113"/>
      <c r="Z388" s="111"/>
    </row>
    <row r="389" spans="1:26" ht="23.25" hidden="1">
      <c r="A389" s="11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1"/>
      <c r="R389" s="113"/>
      <c r="S389" s="114"/>
      <c r="T389" s="114"/>
      <c r="U389" s="113"/>
      <c r="V389" s="113"/>
      <c r="W389" s="113"/>
      <c r="X389" s="113"/>
      <c r="Y389" s="113"/>
      <c r="Z389" s="111"/>
    </row>
    <row r="390" spans="1:26" ht="23.25" hidden="1">
      <c r="A390" s="111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1"/>
      <c r="R390" s="113"/>
      <c r="S390" s="114"/>
      <c r="T390" s="114"/>
      <c r="U390" s="113"/>
      <c r="V390" s="113"/>
      <c r="W390" s="113"/>
      <c r="X390" s="113"/>
      <c r="Y390" s="113"/>
      <c r="Z390" s="111"/>
    </row>
    <row r="391" spans="1:26" ht="23.25" hidden="1">
      <c r="A391" s="111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1"/>
      <c r="R391" s="113"/>
      <c r="S391" s="114"/>
      <c r="T391" s="114"/>
      <c r="U391" s="113"/>
      <c r="V391" s="113"/>
      <c r="W391" s="113"/>
      <c r="X391" s="113"/>
      <c r="Y391" s="113"/>
      <c r="Z391" s="111"/>
    </row>
    <row r="392" spans="1:26" ht="23.25" hidden="1">
      <c r="A392" s="11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1"/>
      <c r="R392" s="113"/>
      <c r="S392" s="114"/>
      <c r="T392" s="114"/>
      <c r="U392" s="113"/>
      <c r="V392" s="113"/>
      <c r="W392" s="113"/>
      <c r="X392" s="113"/>
      <c r="Y392" s="113"/>
      <c r="Z392" s="111"/>
    </row>
    <row r="393" spans="1:26" ht="23.25" hidden="1">
      <c r="A393" s="111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1"/>
      <c r="R393" s="113"/>
      <c r="S393" s="114"/>
      <c r="T393" s="114"/>
      <c r="U393" s="113"/>
      <c r="V393" s="113"/>
      <c r="W393" s="113"/>
      <c r="X393" s="113"/>
      <c r="Y393" s="113"/>
      <c r="Z393" s="111"/>
    </row>
    <row r="394" spans="1:26" ht="23.25" hidden="1">
      <c r="A394" s="11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1"/>
      <c r="R394" s="113"/>
      <c r="S394" s="114"/>
      <c r="T394" s="114"/>
      <c r="U394" s="113"/>
      <c r="V394" s="113"/>
      <c r="W394" s="113"/>
      <c r="X394" s="113"/>
      <c r="Y394" s="113"/>
      <c r="Z394" s="111"/>
    </row>
    <row r="395" spans="1:26" ht="23.25" hidden="1">
      <c r="A395" s="111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1"/>
      <c r="R395" s="113"/>
      <c r="S395" s="114"/>
      <c r="T395" s="114"/>
      <c r="U395" s="113"/>
      <c r="V395" s="113"/>
      <c r="W395" s="113"/>
      <c r="X395" s="113"/>
      <c r="Y395" s="113"/>
      <c r="Z395" s="111"/>
    </row>
    <row r="396" spans="1:26" ht="23.25" hidden="1">
      <c r="A396" s="111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1"/>
      <c r="R396" s="113"/>
      <c r="S396" s="114"/>
      <c r="T396" s="114"/>
      <c r="U396" s="113"/>
      <c r="V396" s="113"/>
      <c r="W396" s="113"/>
      <c r="X396" s="113"/>
      <c r="Y396" s="113"/>
      <c r="Z396" s="111"/>
    </row>
    <row r="397" spans="1:26" ht="23.25" hidden="1">
      <c r="A397" s="111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1"/>
      <c r="R397" s="113"/>
      <c r="S397" s="114"/>
      <c r="T397" s="114"/>
      <c r="U397" s="113"/>
      <c r="V397" s="113"/>
      <c r="W397" s="113"/>
      <c r="X397" s="113"/>
      <c r="Y397" s="113"/>
      <c r="Z397" s="111"/>
    </row>
    <row r="398" spans="1:26" ht="23.25" hidden="1">
      <c r="A398" s="111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1"/>
      <c r="R398" s="113"/>
      <c r="S398" s="114"/>
      <c r="T398" s="114"/>
      <c r="U398" s="113"/>
      <c r="V398" s="113"/>
      <c r="W398" s="113"/>
      <c r="X398" s="113"/>
      <c r="Y398" s="113"/>
      <c r="Z398" s="111"/>
    </row>
    <row r="399" spans="1:26" ht="23.25" hidden="1">
      <c r="A399" s="11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1"/>
      <c r="R399" s="113"/>
      <c r="S399" s="114"/>
      <c r="T399" s="114"/>
      <c r="U399" s="113"/>
      <c r="V399" s="113"/>
      <c r="W399" s="113"/>
      <c r="X399" s="113"/>
      <c r="Y399" s="113"/>
      <c r="Z399" s="111"/>
    </row>
    <row r="400" spans="1:26" ht="23.25" hidden="1">
      <c r="A400" s="111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1"/>
      <c r="R400" s="113"/>
      <c r="S400" s="114"/>
      <c r="T400" s="114"/>
      <c r="U400" s="113"/>
      <c r="V400" s="113"/>
      <c r="W400" s="113"/>
      <c r="X400" s="113"/>
      <c r="Y400" s="113"/>
      <c r="Z400" s="111"/>
    </row>
    <row r="401" spans="1:26" ht="23.25" hidden="1">
      <c r="A401" s="111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1"/>
      <c r="R401" s="113"/>
      <c r="S401" s="114"/>
      <c r="T401" s="114"/>
      <c r="U401" s="113"/>
      <c r="V401" s="113"/>
      <c r="W401" s="113"/>
      <c r="X401" s="113"/>
      <c r="Y401" s="113"/>
      <c r="Z401" s="111"/>
    </row>
    <row r="402" spans="1:26" ht="23.25" hidden="1">
      <c r="A402" s="111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1"/>
      <c r="R402" s="113"/>
      <c r="S402" s="114"/>
      <c r="T402" s="114"/>
      <c r="U402" s="113"/>
      <c r="V402" s="113"/>
      <c r="W402" s="113"/>
      <c r="X402" s="113"/>
      <c r="Y402" s="113"/>
      <c r="Z402" s="111"/>
    </row>
    <row r="403" spans="1:26" ht="23.25" hidden="1">
      <c r="A403" s="111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1"/>
      <c r="R403" s="113"/>
      <c r="S403" s="114"/>
      <c r="T403" s="114"/>
      <c r="U403" s="113"/>
      <c r="V403" s="113"/>
      <c r="W403" s="113"/>
      <c r="X403" s="113"/>
      <c r="Y403" s="113"/>
      <c r="Z403" s="111"/>
    </row>
    <row r="404" spans="1:26" ht="23.25" hidden="1">
      <c r="A404" s="111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1"/>
      <c r="R404" s="113"/>
      <c r="S404" s="114"/>
      <c r="T404" s="114"/>
      <c r="U404" s="113"/>
      <c r="V404" s="113"/>
      <c r="W404" s="113"/>
      <c r="X404" s="113"/>
      <c r="Y404" s="113"/>
      <c r="Z404" s="111"/>
    </row>
    <row r="405" spans="1:26" ht="23.25" hidden="1">
      <c r="A405" s="111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1"/>
      <c r="R405" s="113"/>
      <c r="S405" s="114"/>
      <c r="T405" s="114"/>
      <c r="U405" s="113"/>
      <c r="V405" s="113"/>
      <c r="W405" s="113"/>
      <c r="X405" s="113"/>
      <c r="Y405" s="113"/>
      <c r="Z405" s="111"/>
    </row>
    <row r="406" spans="1:26" ht="23.25" hidden="1">
      <c r="A406" s="111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1"/>
      <c r="R406" s="113"/>
      <c r="S406" s="114"/>
      <c r="T406" s="114"/>
      <c r="U406" s="113"/>
      <c r="V406" s="113"/>
      <c r="W406" s="113"/>
      <c r="X406" s="113"/>
      <c r="Y406" s="113"/>
      <c r="Z406" s="111"/>
    </row>
    <row r="407" spans="1:26" ht="23.25" hidden="1">
      <c r="A407" s="111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1"/>
      <c r="R407" s="113"/>
      <c r="S407" s="114"/>
      <c r="T407" s="114"/>
      <c r="U407" s="113"/>
      <c r="V407" s="113"/>
      <c r="W407" s="113"/>
      <c r="X407" s="113"/>
      <c r="Y407" s="113"/>
      <c r="Z407" s="111"/>
    </row>
    <row r="408" spans="1:26" ht="23.25" hidden="1">
      <c r="A408" s="11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1"/>
      <c r="R408" s="113"/>
      <c r="S408" s="114"/>
      <c r="T408" s="114"/>
      <c r="U408" s="113"/>
      <c r="V408" s="113"/>
      <c r="W408" s="113"/>
      <c r="X408" s="113"/>
      <c r="Y408" s="113"/>
      <c r="Z408" s="111"/>
    </row>
    <row r="409" spans="1:26" ht="23.25" hidden="1">
      <c r="A409" s="111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1"/>
      <c r="R409" s="113"/>
      <c r="S409" s="114"/>
      <c r="T409" s="114"/>
      <c r="U409" s="113"/>
      <c r="V409" s="113"/>
      <c r="W409" s="113"/>
      <c r="X409" s="113"/>
      <c r="Y409" s="113"/>
      <c r="Z409" s="111"/>
    </row>
    <row r="410" spans="1:26" ht="23.25" hidden="1">
      <c r="A410" s="111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1"/>
      <c r="R410" s="113"/>
      <c r="S410" s="114"/>
      <c r="T410" s="114"/>
      <c r="U410" s="113"/>
      <c r="V410" s="113"/>
      <c r="W410" s="113"/>
      <c r="X410" s="113"/>
      <c r="Y410" s="113"/>
      <c r="Z410" s="111"/>
    </row>
    <row r="411" spans="1:26" ht="23.25" hidden="1">
      <c r="A411" s="11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1"/>
      <c r="R411" s="113"/>
      <c r="S411" s="114"/>
      <c r="T411" s="114"/>
      <c r="U411" s="113"/>
      <c r="V411" s="113"/>
      <c r="W411" s="113"/>
      <c r="X411" s="113"/>
      <c r="Y411" s="113"/>
      <c r="Z411" s="111"/>
    </row>
    <row r="412" spans="1:26" ht="23.25" hidden="1">
      <c r="A412" s="111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1"/>
      <c r="R412" s="113"/>
      <c r="S412" s="114"/>
      <c r="T412" s="114"/>
      <c r="U412" s="113"/>
      <c r="V412" s="113"/>
      <c r="W412" s="113"/>
      <c r="X412" s="113"/>
      <c r="Y412" s="113"/>
      <c r="Z412" s="111"/>
    </row>
    <row r="413" spans="1:26" ht="23.25" hidden="1">
      <c r="A413" s="111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1"/>
      <c r="R413" s="113"/>
      <c r="S413" s="114"/>
      <c r="T413" s="114"/>
      <c r="U413" s="113"/>
      <c r="V413" s="113"/>
      <c r="W413" s="113"/>
      <c r="X413" s="113"/>
      <c r="Y413" s="113"/>
      <c r="Z413" s="111"/>
    </row>
    <row r="414" spans="1:26" ht="23.25" hidden="1">
      <c r="A414" s="111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1"/>
      <c r="R414" s="113"/>
      <c r="S414" s="114"/>
      <c r="T414" s="114"/>
      <c r="U414" s="113"/>
      <c r="V414" s="113"/>
      <c r="W414" s="113"/>
      <c r="X414" s="113"/>
      <c r="Y414" s="113"/>
      <c r="Z414" s="111"/>
    </row>
    <row r="415" spans="1:26" ht="23.25" hidden="1">
      <c r="A415" s="111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1"/>
      <c r="R415" s="113"/>
      <c r="S415" s="114"/>
      <c r="T415" s="114"/>
      <c r="U415" s="113"/>
      <c r="V415" s="113"/>
      <c r="W415" s="113"/>
      <c r="X415" s="113"/>
      <c r="Y415" s="113"/>
      <c r="Z415" s="111"/>
    </row>
    <row r="416" spans="1:26" ht="23.25" hidden="1">
      <c r="A416" s="111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1"/>
      <c r="R416" s="113"/>
      <c r="S416" s="114"/>
      <c r="T416" s="114"/>
      <c r="U416" s="113"/>
      <c r="V416" s="113"/>
      <c r="W416" s="113"/>
      <c r="X416" s="113"/>
      <c r="Y416" s="113"/>
      <c r="Z416" s="111"/>
    </row>
    <row r="417" spans="1:26" ht="23.25" hidden="1">
      <c r="A417" s="111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1"/>
      <c r="R417" s="113"/>
      <c r="S417" s="114"/>
      <c r="T417" s="114"/>
      <c r="U417" s="113"/>
      <c r="V417" s="113"/>
      <c r="W417" s="113"/>
      <c r="X417" s="113"/>
      <c r="Y417" s="113"/>
      <c r="Z417" s="111"/>
    </row>
    <row r="418" spans="1:26" ht="23.25" hidden="1">
      <c r="A418" s="111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1"/>
      <c r="R418" s="113"/>
      <c r="S418" s="114"/>
      <c r="T418" s="114"/>
      <c r="U418" s="113"/>
      <c r="V418" s="113"/>
      <c r="W418" s="113"/>
      <c r="X418" s="113"/>
      <c r="Y418" s="113"/>
      <c r="Z418" s="111"/>
    </row>
    <row r="419" spans="1:26" ht="23.25" hidden="1">
      <c r="A419" s="111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1"/>
      <c r="R419" s="113"/>
      <c r="S419" s="114"/>
      <c r="T419" s="114"/>
      <c r="U419" s="113"/>
      <c r="V419" s="113"/>
      <c r="W419" s="113"/>
      <c r="X419" s="113"/>
      <c r="Y419" s="113"/>
      <c r="Z419" s="111"/>
    </row>
    <row r="420" spans="1:26" ht="23.25" hidden="1">
      <c r="A420" s="11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1"/>
      <c r="R420" s="113"/>
      <c r="S420" s="114"/>
      <c r="T420" s="114"/>
      <c r="U420" s="113"/>
      <c r="V420" s="113"/>
      <c r="W420" s="113"/>
      <c r="X420" s="113"/>
      <c r="Y420" s="113"/>
      <c r="Z420" s="111"/>
    </row>
    <row r="421" spans="1:26" ht="23.25" hidden="1">
      <c r="A421" s="111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1"/>
      <c r="R421" s="113"/>
      <c r="S421" s="114"/>
      <c r="T421" s="114"/>
      <c r="U421" s="113"/>
      <c r="V421" s="113"/>
      <c r="W421" s="113"/>
      <c r="X421" s="113"/>
      <c r="Y421" s="113"/>
      <c r="Z421" s="111"/>
    </row>
    <row r="422" spans="1:26" ht="23.25" hidden="1">
      <c r="A422" s="111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1"/>
      <c r="R422" s="113"/>
      <c r="S422" s="114"/>
      <c r="T422" s="114"/>
      <c r="U422" s="113"/>
      <c r="V422" s="113"/>
      <c r="W422" s="113"/>
      <c r="X422" s="113"/>
      <c r="Y422" s="113"/>
      <c r="Z422" s="111"/>
    </row>
    <row r="423" spans="1:26" ht="23.25" hidden="1">
      <c r="A423" s="111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1"/>
      <c r="R423" s="113"/>
      <c r="S423" s="114"/>
      <c r="T423" s="114"/>
      <c r="U423" s="113"/>
      <c r="V423" s="113"/>
      <c r="W423" s="113"/>
      <c r="X423" s="113"/>
      <c r="Y423" s="113"/>
      <c r="Z423" s="111"/>
    </row>
    <row r="424" spans="1:26" ht="23.25" hidden="1">
      <c r="A424" s="111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1"/>
      <c r="R424" s="113"/>
      <c r="S424" s="114"/>
      <c r="T424" s="114"/>
      <c r="U424" s="113"/>
      <c r="V424" s="113"/>
      <c r="W424" s="113"/>
      <c r="X424" s="113"/>
      <c r="Y424" s="113"/>
      <c r="Z424" s="111"/>
    </row>
    <row r="425" spans="1:26" ht="23.25" hidden="1">
      <c r="A425" s="111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1"/>
      <c r="R425" s="113"/>
      <c r="S425" s="114"/>
      <c r="T425" s="114"/>
      <c r="U425" s="113"/>
      <c r="V425" s="113"/>
      <c r="W425" s="113"/>
      <c r="X425" s="113"/>
      <c r="Y425" s="113"/>
      <c r="Z425" s="111"/>
    </row>
    <row r="426" spans="1:26" ht="23.25" hidden="1">
      <c r="A426" s="111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1"/>
      <c r="R426" s="113"/>
      <c r="S426" s="114"/>
      <c r="T426" s="114"/>
      <c r="U426" s="113"/>
      <c r="V426" s="113"/>
      <c r="W426" s="113"/>
      <c r="X426" s="113"/>
      <c r="Y426" s="113"/>
      <c r="Z426" s="111"/>
    </row>
    <row r="427" spans="1:26" ht="23.25" hidden="1">
      <c r="A427" s="111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1"/>
      <c r="R427" s="113"/>
      <c r="S427" s="114"/>
      <c r="T427" s="114"/>
      <c r="U427" s="113"/>
      <c r="V427" s="113"/>
      <c r="W427" s="113"/>
      <c r="X427" s="113"/>
      <c r="Y427" s="113"/>
      <c r="Z427" s="111"/>
    </row>
    <row r="428" spans="1:26" ht="23.25" hidden="1">
      <c r="A428" s="111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1"/>
      <c r="R428" s="113"/>
      <c r="S428" s="114"/>
      <c r="T428" s="114"/>
      <c r="U428" s="113"/>
      <c r="V428" s="113"/>
      <c r="W428" s="113"/>
      <c r="X428" s="113"/>
      <c r="Y428" s="113"/>
      <c r="Z428" s="111"/>
    </row>
    <row r="429" spans="1:26" ht="23.25" hidden="1">
      <c r="A429" s="111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1"/>
      <c r="R429" s="113"/>
      <c r="S429" s="114"/>
      <c r="T429" s="114"/>
      <c r="U429" s="113"/>
      <c r="V429" s="113"/>
      <c r="W429" s="113"/>
      <c r="X429" s="113"/>
      <c r="Y429" s="113"/>
      <c r="Z429" s="111"/>
    </row>
    <row r="430" spans="1:26" ht="23.25" hidden="1">
      <c r="A430" s="111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1"/>
      <c r="R430" s="113"/>
      <c r="S430" s="114"/>
      <c r="T430" s="114"/>
      <c r="U430" s="113"/>
      <c r="V430" s="113"/>
      <c r="W430" s="113"/>
      <c r="X430" s="113"/>
      <c r="Y430" s="113"/>
      <c r="Z430" s="111"/>
    </row>
    <row r="431" spans="1:26" ht="23.25" hidden="1">
      <c r="A431" s="111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1"/>
      <c r="R431" s="113"/>
      <c r="S431" s="114"/>
      <c r="T431" s="114"/>
      <c r="U431" s="113"/>
      <c r="V431" s="113"/>
      <c r="W431" s="113"/>
      <c r="X431" s="113"/>
      <c r="Y431" s="113"/>
      <c r="Z431" s="111"/>
    </row>
    <row r="432" spans="1:26" ht="23.25" hidden="1">
      <c r="A432" s="111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1"/>
      <c r="R432" s="113"/>
      <c r="S432" s="114"/>
      <c r="T432" s="114"/>
      <c r="U432" s="113"/>
      <c r="V432" s="113"/>
      <c r="W432" s="113"/>
      <c r="X432" s="113"/>
      <c r="Y432" s="113"/>
      <c r="Z432" s="111"/>
    </row>
    <row r="433" spans="1:26" ht="23.25" hidden="1">
      <c r="A433" s="111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1"/>
      <c r="R433" s="113"/>
      <c r="S433" s="114"/>
      <c r="T433" s="114"/>
      <c r="U433" s="113"/>
      <c r="V433" s="113"/>
      <c r="W433" s="113"/>
      <c r="X433" s="113"/>
      <c r="Y433" s="113"/>
      <c r="Z433" s="111"/>
    </row>
    <row r="434" spans="1:26" ht="23.25" hidden="1">
      <c r="A434" s="111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1"/>
      <c r="R434" s="113"/>
      <c r="S434" s="114"/>
      <c r="T434" s="114"/>
      <c r="U434" s="113"/>
      <c r="V434" s="113"/>
      <c r="W434" s="113"/>
      <c r="X434" s="113"/>
      <c r="Y434" s="113"/>
      <c r="Z434" s="111"/>
    </row>
    <row r="435" spans="1:26" ht="23.25" hidden="1">
      <c r="A435" s="111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1"/>
      <c r="R435" s="113"/>
      <c r="S435" s="114"/>
      <c r="T435" s="114"/>
      <c r="U435" s="113"/>
      <c r="V435" s="113"/>
      <c r="W435" s="113"/>
      <c r="X435" s="113"/>
      <c r="Y435" s="113"/>
      <c r="Z435" s="111"/>
    </row>
    <row r="436" spans="1:26" ht="23.25" hidden="1">
      <c r="A436" s="111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1"/>
      <c r="R436" s="113"/>
      <c r="S436" s="114"/>
      <c r="T436" s="114"/>
      <c r="U436" s="113"/>
      <c r="V436" s="113"/>
      <c r="W436" s="113"/>
      <c r="X436" s="113"/>
      <c r="Y436" s="113"/>
      <c r="Z436" s="111"/>
    </row>
    <row r="437" spans="1:26" ht="23.25" hidden="1">
      <c r="A437" s="111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1"/>
      <c r="R437" s="113"/>
      <c r="S437" s="114"/>
      <c r="T437" s="114"/>
      <c r="U437" s="113"/>
      <c r="V437" s="113"/>
      <c r="W437" s="113"/>
      <c r="X437" s="113"/>
      <c r="Y437" s="113"/>
      <c r="Z437" s="111"/>
    </row>
    <row r="438" spans="1:26" ht="23.25" hidden="1">
      <c r="A438" s="111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1"/>
      <c r="R438" s="113"/>
      <c r="S438" s="114"/>
      <c r="T438" s="114"/>
      <c r="U438" s="113"/>
      <c r="V438" s="113"/>
      <c r="W438" s="113"/>
      <c r="X438" s="113"/>
      <c r="Y438" s="113"/>
      <c r="Z438" s="111"/>
    </row>
    <row r="439" spans="1:26" ht="23.25" hidden="1">
      <c r="A439" s="111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1"/>
      <c r="R439" s="113"/>
      <c r="S439" s="114"/>
      <c r="T439" s="114"/>
      <c r="U439" s="113"/>
      <c r="V439" s="113"/>
      <c r="W439" s="113"/>
      <c r="X439" s="113"/>
      <c r="Y439" s="113"/>
      <c r="Z439" s="111"/>
    </row>
    <row r="440" spans="1:26" ht="23.25" hidden="1">
      <c r="A440" s="111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1"/>
      <c r="R440" s="113"/>
      <c r="S440" s="114"/>
      <c r="T440" s="114"/>
      <c r="U440" s="113"/>
      <c r="V440" s="113"/>
      <c r="W440" s="113"/>
      <c r="X440" s="113"/>
      <c r="Y440" s="113"/>
      <c r="Z440" s="111"/>
    </row>
    <row r="441" spans="1:26" ht="23.25" hidden="1">
      <c r="A441" s="111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1"/>
      <c r="R441" s="113"/>
      <c r="S441" s="114"/>
      <c r="T441" s="114"/>
      <c r="U441" s="113"/>
      <c r="V441" s="113"/>
      <c r="W441" s="113"/>
      <c r="X441" s="113"/>
      <c r="Y441" s="113"/>
      <c r="Z441" s="111"/>
    </row>
    <row r="442" spans="1:26" ht="23.25" hidden="1">
      <c r="A442" s="111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1"/>
      <c r="R442" s="113"/>
      <c r="S442" s="114"/>
      <c r="T442" s="114"/>
      <c r="U442" s="113"/>
      <c r="V442" s="113"/>
      <c r="W442" s="113"/>
      <c r="X442" s="113"/>
      <c r="Y442" s="113"/>
      <c r="Z442" s="111"/>
    </row>
    <row r="443" spans="1:26" ht="23.25" hidden="1">
      <c r="A443" s="111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1"/>
      <c r="R443" s="113"/>
      <c r="S443" s="114"/>
      <c r="T443" s="114"/>
      <c r="U443" s="113"/>
      <c r="V443" s="113"/>
      <c r="W443" s="113"/>
      <c r="X443" s="113"/>
      <c r="Y443" s="113"/>
      <c r="Z443" s="111"/>
    </row>
    <row r="444" spans="1:26" ht="23.25" hidden="1">
      <c r="A444" s="111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1"/>
      <c r="R444" s="113"/>
      <c r="S444" s="114"/>
      <c r="T444" s="114"/>
      <c r="U444" s="113"/>
      <c r="V444" s="113"/>
      <c r="W444" s="113"/>
      <c r="X444" s="113"/>
      <c r="Y444" s="113"/>
      <c r="Z444" s="111"/>
    </row>
    <row r="445" spans="1:26" ht="23.25" hidden="1">
      <c r="A445" s="111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1"/>
      <c r="R445" s="113"/>
      <c r="S445" s="114"/>
      <c r="T445" s="114"/>
      <c r="U445" s="113"/>
      <c r="V445" s="113"/>
      <c r="W445" s="113"/>
      <c r="X445" s="113"/>
      <c r="Y445" s="113"/>
      <c r="Z445" s="111"/>
    </row>
    <row r="446" spans="1:26" ht="23.25" hidden="1">
      <c r="A446" s="11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1"/>
      <c r="R446" s="113"/>
      <c r="S446" s="114"/>
      <c r="T446" s="114"/>
      <c r="U446" s="113"/>
      <c r="V446" s="113"/>
      <c r="W446" s="113"/>
      <c r="X446" s="113"/>
      <c r="Y446" s="113"/>
      <c r="Z446" s="111"/>
    </row>
    <row r="447" spans="1:26" ht="23.25" hidden="1">
      <c r="A447" s="111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1"/>
      <c r="R447" s="113"/>
      <c r="S447" s="114"/>
      <c r="T447" s="114"/>
      <c r="U447" s="113"/>
      <c r="V447" s="113"/>
      <c r="W447" s="113"/>
      <c r="X447" s="113"/>
      <c r="Y447" s="113"/>
      <c r="Z447" s="111"/>
    </row>
    <row r="448" spans="1:26" ht="23.25" hidden="1">
      <c r="A448" s="111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1"/>
      <c r="R448" s="113"/>
      <c r="S448" s="114"/>
      <c r="T448" s="114"/>
      <c r="U448" s="113"/>
      <c r="V448" s="113"/>
      <c r="W448" s="113"/>
      <c r="X448" s="113"/>
      <c r="Y448" s="113"/>
      <c r="Z448" s="111"/>
    </row>
    <row r="449" spans="1:26" ht="23.25" hidden="1">
      <c r="A449" s="111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1"/>
      <c r="R449" s="113"/>
      <c r="S449" s="114"/>
      <c r="T449" s="114"/>
      <c r="U449" s="113"/>
      <c r="V449" s="113"/>
      <c r="W449" s="113"/>
      <c r="X449" s="113"/>
      <c r="Y449" s="113"/>
      <c r="Z449" s="111"/>
    </row>
    <row r="450" spans="1:26" ht="23.25" hidden="1">
      <c r="A450" s="111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1"/>
      <c r="R450" s="113"/>
      <c r="S450" s="114"/>
      <c r="T450" s="114"/>
      <c r="U450" s="113"/>
      <c r="V450" s="113"/>
      <c r="W450" s="113"/>
      <c r="X450" s="113"/>
      <c r="Y450" s="113"/>
      <c r="Z450" s="111"/>
    </row>
    <row r="451" spans="1:26" ht="23.25" hidden="1">
      <c r="A451" s="111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1"/>
      <c r="R451" s="113"/>
      <c r="S451" s="114"/>
      <c r="T451" s="114"/>
      <c r="U451" s="113"/>
      <c r="V451" s="113"/>
      <c r="W451" s="113"/>
      <c r="X451" s="113"/>
      <c r="Y451" s="113"/>
      <c r="Z451" s="111"/>
    </row>
    <row r="452" spans="1:26" ht="23.25" hidden="1">
      <c r="A452" s="111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1"/>
      <c r="R452" s="113"/>
      <c r="S452" s="114"/>
      <c r="T452" s="114"/>
      <c r="U452" s="113"/>
      <c r="V452" s="113"/>
      <c r="W452" s="113"/>
      <c r="X452" s="113"/>
      <c r="Y452" s="113"/>
      <c r="Z452" s="111"/>
    </row>
    <row r="453" spans="1:26" ht="23.25" hidden="1">
      <c r="A453" s="111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1"/>
      <c r="R453" s="113"/>
      <c r="S453" s="114"/>
      <c r="T453" s="114"/>
      <c r="U453" s="113"/>
      <c r="V453" s="113"/>
      <c r="W453" s="113"/>
      <c r="X453" s="113"/>
      <c r="Y453" s="113"/>
      <c r="Z453" s="111"/>
    </row>
    <row r="454" spans="1:26" ht="23.25" hidden="1">
      <c r="A454" s="111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1"/>
      <c r="R454" s="113"/>
      <c r="S454" s="114"/>
      <c r="T454" s="114"/>
      <c r="U454" s="113"/>
      <c r="V454" s="113"/>
      <c r="W454" s="113"/>
      <c r="X454" s="113"/>
      <c r="Y454" s="113"/>
      <c r="Z454" s="111"/>
    </row>
    <row r="455" spans="1:26" ht="23.25" hidden="1">
      <c r="A455" s="111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1"/>
      <c r="R455" s="113"/>
      <c r="S455" s="114"/>
      <c r="T455" s="114"/>
      <c r="U455" s="113"/>
      <c r="V455" s="113"/>
      <c r="W455" s="113"/>
      <c r="X455" s="113"/>
      <c r="Y455" s="113"/>
      <c r="Z455" s="111"/>
    </row>
    <row r="456" spans="1:26" ht="23.25" hidden="1">
      <c r="A456" s="11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1"/>
      <c r="R456" s="113"/>
      <c r="S456" s="114"/>
      <c r="T456" s="114"/>
      <c r="U456" s="113"/>
      <c r="V456" s="113"/>
      <c r="W456" s="113"/>
      <c r="X456" s="113"/>
      <c r="Y456" s="113"/>
      <c r="Z456" s="111"/>
    </row>
    <row r="457" spans="1:26" ht="23.25" hidden="1">
      <c r="A457" s="111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1"/>
      <c r="R457" s="113"/>
      <c r="S457" s="114"/>
      <c r="T457" s="114"/>
      <c r="U457" s="113"/>
      <c r="V457" s="113"/>
      <c r="W457" s="113"/>
      <c r="X457" s="113"/>
      <c r="Y457" s="113"/>
      <c r="Z457" s="111"/>
    </row>
    <row r="458" spans="1:26" ht="23.25" hidden="1">
      <c r="A458" s="111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1"/>
      <c r="R458" s="113"/>
      <c r="S458" s="114"/>
      <c r="T458" s="114"/>
      <c r="U458" s="113"/>
      <c r="V458" s="113"/>
      <c r="W458" s="113"/>
      <c r="X458" s="113"/>
      <c r="Y458" s="113"/>
      <c r="Z458" s="111"/>
    </row>
    <row r="459" spans="1:26" ht="23.25" hidden="1">
      <c r="A459" s="11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1"/>
      <c r="R459" s="113"/>
      <c r="S459" s="114"/>
      <c r="T459" s="114"/>
      <c r="U459" s="113"/>
      <c r="V459" s="113"/>
      <c r="W459" s="113"/>
      <c r="X459" s="113"/>
      <c r="Y459" s="113"/>
      <c r="Z459" s="111"/>
    </row>
    <row r="460" spans="1:26" ht="23.25" hidden="1">
      <c r="A460" s="111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1"/>
      <c r="R460" s="113"/>
      <c r="S460" s="114"/>
      <c r="T460" s="114"/>
      <c r="U460" s="113"/>
      <c r="V460" s="113"/>
      <c r="W460" s="113"/>
      <c r="X460" s="113"/>
      <c r="Y460" s="113"/>
      <c r="Z460" s="111"/>
    </row>
    <row r="461" spans="1:26" ht="23.25" hidden="1">
      <c r="A461" s="111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1"/>
      <c r="R461" s="113"/>
      <c r="S461" s="114"/>
      <c r="T461" s="114"/>
      <c r="U461" s="113"/>
      <c r="V461" s="113"/>
      <c r="W461" s="113"/>
      <c r="X461" s="113"/>
      <c r="Y461" s="113"/>
      <c r="Z461" s="111"/>
    </row>
    <row r="462" spans="1:26" ht="23.25" hidden="1">
      <c r="A462" s="111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1"/>
      <c r="R462" s="113"/>
      <c r="S462" s="114"/>
      <c r="T462" s="114"/>
      <c r="U462" s="113"/>
      <c r="V462" s="113"/>
      <c r="W462" s="113"/>
      <c r="X462" s="113"/>
      <c r="Y462" s="113"/>
      <c r="Z462" s="111"/>
    </row>
    <row r="463" spans="1:26" ht="23.25" hidden="1">
      <c r="A463" s="111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1"/>
      <c r="R463" s="113"/>
      <c r="S463" s="114"/>
      <c r="T463" s="114"/>
      <c r="U463" s="113"/>
      <c r="V463" s="113"/>
      <c r="W463" s="113"/>
      <c r="X463" s="113"/>
      <c r="Y463" s="113"/>
      <c r="Z463" s="111"/>
    </row>
    <row r="464" spans="1:26" ht="23.25" hidden="1">
      <c r="A464" s="111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1"/>
      <c r="R464" s="113"/>
      <c r="S464" s="114"/>
      <c r="T464" s="114"/>
      <c r="U464" s="113"/>
      <c r="V464" s="113"/>
      <c r="W464" s="113"/>
      <c r="X464" s="113"/>
      <c r="Y464" s="113"/>
      <c r="Z464" s="111"/>
    </row>
    <row r="465" spans="1:26" ht="23.25" hidden="1">
      <c r="A465" s="11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1"/>
      <c r="R465" s="113"/>
      <c r="S465" s="114"/>
      <c r="T465" s="114"/>
      <c r="U465" s="113"/>
      <c r="V465" s="113"/>
      <c r="W465" s="113"/>
      <c r="X465" s="113"/>
      <c r="Y465" s="113"/>
      <c r="Z465" s="111"/>
    </row>
    <row r="466" spans="1:26" ht="23.25" hidden="1">
      <c r="A466" s="11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1"/>
      <c r="R466" s="113"/>
      <c r="S466" s="114"/>
      <c r="T466" s="114"/>
      <c r="U466" s="113"/>
      <c r="V466" s="113"/>
      <c r="W466" s="113"/>
      <c r="X466" s="113"/>
      <c r="Y466" s="113"/>
      <c r="Z466" s="111"/>
    </row>
    <row r="467" spans="1:26" ht="23.25" hidden="1">
      <c r="A467" s="111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1"/>
      <c r="R467" s="113"/>
      <c r="S467" s="114"/>
      <c r="T467" s="114"/>
      <c r="U467" s="113"/>
      <c r="V467" s="113"/>
      <c r="W467" s="113"/>
      <c r="X467" s="113"/>
      <c r="Y467" s="113"/>
      <c r="Z467" s="111"/>
    </row>
    <row r="468" spans="1:26" ht="23.25" hidden="1">
      <c r="A468" s="111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1"/>
      <c r="R468" s="113"/>
      <c r="S468" s="114"/>
      <c r="T468" s="114"/>
      <c r="U468" s="113"/>
      <c r="V468" s="113"/>
      <c r="W468" s="113"/>
      <c r="X468" s="113"/>
      <c r="Y468" s="113"/>
      <c r="Z468" s="111"/>
    </row>
    <row r="469" spans="1:26" ht="23.25" hidden="1">
      <c r="A469" s="111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1"/>
      <c r="R469" s="113"/>
      <c r="S469" s="114"/>
      <c r="T469" s="114"/>
      <c r="U469" s="113"/>
      <c r="V469" s="113"/>
      <c r="W469" s="113"/>
      <c r="X469" s="113"/>
      <c r="Y469" s="113"/>
      <c r="Z469" s="111"/>
    </row>
    <row r="470" spans="1:26" ht="23.25" hidden="1">
      <c r="A470" s="111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1"/>
      <c r="R470" s="113"/>
      <c r="S470" s="114"/>
      <c r="T470" s="114"/>
      <c r="U470" s="113"/>
      <c r="V470" s="113"/>
      <c r="W470" s="113"/>
      <c r="X470" s="113"/>
      <c r="Y470" s="113"/>
      <c r="Z470" s="111"/>
    </row>
    <row r="471" spans="1:26" ht="23.25" hidden="1">
      <c r="A471" s="111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1"/>
      <c r="R471" s="113"/>
      <c r="S471" s="114"/>
      <c r="T471" s="114"/>
      <c r="U471" s="113"/>
      <c r="V471" s="113"/>
      <c r="W471" s="113"/>
      <c r="X471" s="113"/>
      <c r="Y471" s="113"/>
      <c r="Z471" s="111"/>
    </row>
    <row r="472" spans="1:26" ht="23.25" hidden="1">
      <c r="A472" s="111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1"/>
      <c r="R472" s="113"/>
      <c r="S472" s="114"/>
      <c r="T472" s="114"/>
      <c r="U472" s="113"/>
      <c r="V472" s="113"/>
      <c r="W472" s="113"/>
      <c r="X472" s="113"/>
      <c r="Y472" s="113"/>
      <c r="Z472" s="111"/>
    </row>
    <row r="473" spans="1:26" ht="23.25" hidden="1">
      <c r="A473" s="111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1"/>
      <c r="R473" s="113"/>
      <c r="S473" s="114"/>
      <c r="T473" s="114"/>
      <c r="U473" s="113"/>
      <c r="V473" s="113"/>
      <c r="W473" s="113"/>
      <c r="X473" s="113"/>
      <c r="Y473" s="113"/>
      <c r="Z473" s="111"/>
    </row>
    <row r="474" spans="1:26" ht="23.25" hidden="1">
      <c r="A474" s="11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1"/>
      <c r="R474" s="113"/>
      <c r="S474" s="114"/>
      <c r="T474" s="114"/>
      <c r="U474" s="113"/>
      <c r="V474" s="113"/>
      <c r="W474" s="113"/>
      <c r="X474" s="113"/>
      <c r="Y474" s="113"/>
      <c r="Z474" s="111"/>
    </row>
    <row r="475" spans="1:26" ht="23.25" hidden="1">
      <c r="A475" s="111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1"/>
      <c r="R475" s="113"/>
      <c r="S475" s="114"/>
      <c r="T475" s="114"/>
      <c r="U475" s="113"/>
      <c r="V475" s="113"/>
      <c r="W475" s="113"/>
      <c r="X475" s="113"/>
      <c r="Y475" s="113"/>
      <c r="Z475" s="111"/>
    </row>
    <row r="476" spans="1:26" ht="23.25" hidden="1">
      <c r="A476" s="111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1"/>
      <c r="R476" s="113"/>
      <c r="S476" s="114"/>
      <c r="T476" s="114"/>
      <c r="U476" s="113"/>
      <c r="V476" s="113"/>
      <c r="W476" s="113"/>
      <c r="X476" s="113"/>
      <c r="Y476" s="113"/>
      <c r="Z476" s="111"/>
    </row>
    <row r="477" spans="1:26" ht="23.25" hidden="1">
      <c r="A477" s="11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1"/>
      <c r="R477" s="113"/>
      <c r="S477" s="114"/>
      <c r="T477" s="114"/>
      <c r="U477" s="113"/>
      <c r="V477" s="113"/>
      <c r="W477" s="113"/>
      <c r="X477" s="113"/>
      <c r="Y477" s="113"/>
      <c r="Z477" s="111"/>
    </row>
    <row r="478" spans="1:26" ht="23.25" hidden="1">
      <c r="A478" s="111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1"/>
      <c r="R478" s="113"/>
      <c r="S478" s="114"/>
      <c r="T478" s="114"/>
      <c r="U478" s="113"/>
      <c r="V478" s="113"/>
      <c r="W478" s="113"/>
      <c r="X478" s="113"/>
      <c r="Y478" s="113"/>
      <c r="Z478" s="111"/>
    </row>
    <row r="479" spans="1:26" ht="23.25" hidden="1">
      <c r="A479" s="111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1"/>
      <c r="R479" s="113"/>
      <c r="S479" s="114"/>
      <c r="T479" s="114"/>
      <c r="U479" s="113"/>
      <c r="V479" s="113"/>
      <c r="W479" s="113"/>
      <c r="X479" s="113"/>
      <c r="Y479" s="113"/>
      <c r="Z479" s="111"/>
    </row>
    <row r="480" spans="1:26" ht="23.25" hidden="1">
      <c r="A480" s="111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1"/>
      <c r="R480" s="113"/>
      <c r="S480" s="114"/>
      <c r="T480" s="114"/>
      <c r="U480" s="113"/>
      <c r="V480" s="113"/>
      <c r="W480" s="113"/>
      <c r="X480" s="113"/>
      <c r="Y480" s="113"/>
      <c r="Z480" s="111"/>
    </row>
    <row r="481" spans="1:26" ht="23.25" hidden="1">
      <c r="A481" s="111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1"/>
      <c r="R481" s="113"/>
      <c r="S481" s="114"/>
      <c r="T481" s="114"/>
      <c r="U481" s="113"/>
      <c r="V481" s="113"/>
      <c r="W481" s="113"/>
      <c r="X481" s="113"/>
      <c r="Y481" s="113"/>
      <c r="Z481" s="111"/>
    </row>
    <row r="482" spans="1:26" ht="23.25" hidden="1">
      <c r="A482" s="111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1"/>
      <c r="R482" s="113"/>
      <c r="S482" s="114"/>
      <c r="T482" s="114"/>
      <c r="U482" s="113"/>
      <c r="V482" s="113"/>
      <c r="W482" s="113"/>
      <c r="X482" s="113"/>
      <c r="Y482" s="113"/>
      <c r="Z482" s="111"/>
    </row>
    <row r="483" spans="1:26" ht="23.25" hidden="1">
      <c r="A483" s="111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1"/>
      <c r="R483" s="113"/>
      <c r="S483" s="114"/>
      <c r="T483" s="114"/>
      <c r="U483" s="113"/>
      <c r="V483" s="113"/>
      <c r="W483" s="113"/>
      <c r="X483" s="113"/>
      <c r="Y483" s="113"/>
      <c r="Z483" s="111"/>
    </row>
    <row r="484" spans="1:26" ht="23.25" hidden="1">
      <c r="A484" s="111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1"/>
      <c r="R484" s="113"/>
      <c r="S484" s="114"/>
      <c r="T484" s="114"/>
      <c r="U484" s="113"/>
      <c r="V484" s="113"/>
      <c r="W484" s="113"/>
      <c r="X484" s="113"/>
      <c r="Y484" s="113"/>
      <c r="Z484" s="111"/>
    </row>
    <row r="485" spans="1:26" ht="23.25" hidden="1">
      <c r="A485" s="111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1"/>
      <c r="R485" s="113"/>
      <c r="S485" s="114"/>
      <c r="T485" s="114"/>
      <c r="U485" s="113"/>
      <c r="V485" s="113"/>
      <c r="W485" s="113"/>
      <c r="X485" s="113"/>
      <c r="Y485" s="113"/>
      <c r="Z485" s="111"/>
    </row>
    <row r="486" spans="1:26" ht="23.25" hidden="1">
      <c r="A486" s="111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1"/>
      <c r="R486" s="113"/>
      <c r="S486" s="114"/>
      <c r="T486" s="114"/>
      <c r="U486" s="113"/>
      <c r="V486" s="113"/>
      <c r="W486" s="113"/>
      <c r="X486" s="113"/>
      <c r="Y486" s="113"/>
      <c r="Z486" s="111"/>
    </row>
    <row r="487" spans="1:26" ht="23.25" hidden="1">
      <c r="A487" s="111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1"/>
      <c r="R487" s="113"/>
      <c r="S487" s="114"/>
      <c r="T487" s="114"/>
      <c r="U487" s="113"/>
      <c r="V487" s="113"/>
      <c r="W487" s="113"/>
      <c r="X487" s="113"/>
      <c r="Y487" s="113"/>
      <c r="Z487" s="111"/>
    </row>
    <row r="488" spans="1:26" ht="23.25" hidden="1">
      <c r="A488" s="111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1"/>
      <c r="R488" s="113"/>
      <c r="S488" s="114"/>
      <c r="T488" s="114"/>
      <c r="U488" s="113"/>
      <c r="V488" s="113"/>
      <c r="W488" s="113"/>
      <c r="X488" s="113"/>
      <c r="Y488" s="113"/>
      <c r="Z488" s="111"/>
    </row>
    <row r="489" spans="1:26" ht="23.25" hidden="1">
      <c r="A489" s="111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1"/>
      <c r="R489" s="113"/>
      <c r="S489" s="114"/>
      <c r="T489" s="114"/>
      <c r="U489" s="113"/>
      <c r="V489" s="113"/>
      <c r="W489" s="113"/>
      <c r="X489" s="113"/>
      <c r="Y489" s="113"/>
      <c r="Z489" s="111"/>
    </row>
    <row r="490" spans="1:26" ht="23.25" hidden="1">
      <c r="A490" s="111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1"/>
      <c r="R490" s="113"/>
      <c r="S490" s="114"/>
      <c r="T490" s="114"/>
      <c r="U490" s="113"/>
      <c r="V490" s="113"/>
      <c r="W490" s="113"/>
      <c r="X490" s="113"/>
      <c r="Y490" s="113"/>
      <c r="Z490" s="111"/>
    </row>
    <row r="491" spans="1:26" ht="23.25" hidden="1">
      <c r="A491" s="111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1"/>
      <c r="R491" s="113"/>
      <c r="S491" s="114"/>
      <c r="T491" s="114"/>
      <c r="U491" s="113"/>
      <c r="V491" s="113"/>
      <c r="W491" s="113"/>
      <c r="X491" s="113"/>
      <c r="Y491" s="113"/>
      <c r="Z491" s="111"/>
    </row>
    <row r="492" spans="1:26" ht="23.25" hidden="1">
      <c r="A492" s="111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1"/>
      <c r="R492" s="113"/>
      <c r="S492" s="114"/>
      <c r="T492" s="114"/>
      <c r="U492" s="113"/>
      <c r="V492" s="113"/>
      <c r="W492" s="113"/>
      <c r="X492" s="113"/>
      <c r="Y492" s="113"/>
      <c r="Z492" s="111"/>
    </row>
    <row r="493" spans="1:26" ht="23.25" hidden="1">
      <c r="A493" s="111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1"/>
      <c r="R493" s="113"/>
      <c r="S493" s="114"/>
      <c r="T493" s="114"/>
      <c r="U493" s="113"/>
      <c r="V493" s="113"/>
      <c r="W493" s="113"/>
      <c r="X493" s="113"/>
      <c r="Y493" s="113"/>
      <c r="Z493" s="111"/>
    </row>
    <row r="494" spans="1:26" ht="23.25" hidden="1">
      <c r="A494" s="111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1"/>
      <c r="R494" s="113"/>
      <c r="S494" s="114"/>
      <c r="T494" s="114"/>
      <c r="U494" s="113"/>
      <c r="V494" s="113"/>
      <c r="W494" s="113"/>
      <c r="X494" s="113"/>
      <c r="Y494" s="113"/>
      <c r="Z494" s="111"/>
    </row>
    <row r="495" spans="1:26" ht="23.25" hidden="1">
      <c r="A495" s="111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1"/>
      <c r="R495" s="113"/>
      <c r="S495" s="114"/>
      <c r="T495" s="114"/>
      <c r="U495" s="113"/>
      <c r="V495" s="113"/>
      <c r="W495" s="113"/>
      <c r="X495" s="113"/>
      <c r="Y495" s="113"/>
      <c r="Z495" s="111"/>
    </row>
    <row r="496" spans="1:26" ht="23.25" hidden="1">
      <c r="A496" s="111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1"/>
      <c r="R496" s="113"/>
      <c r="S496" s="114"/>
      <c r="T496" s="114"/>
      <c r="U496" s="113"/>
      <c r="V496" s="113"/>
      <c r="W496" s="113"/>
      <c r="X496" s="113"/>
      <c r="Y496" s="113"/>
      <c r="Z496" s="111"/>
    </row>
    <row r="497" spans="1:26" ht="23.25" hidden="1">
      <c r="A497" s="111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1"/>
      <c r="R497" s="113"/>
      <c r="S497" s="114"/>
      <c r="T497" s="114"/>
      <c r="U497" s="113"/>
      <c r="V497" s="113"/>
      <c r="W497" s="113"/>
      <c r="X497" s="113"/>
      <c r="Y497" s="113"/>
      <c r="Z497" s="111"/>
    </row>
    <row r="498" spans="1:26" ht="23.25" hidden="1">
      <c r="A498" s="111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1"/>
      <c r="R498" s="113"/>
      <c r="S498" s="114"/>
      <c r="T498" s="114"/>
      <c r="U498" s="113"/>
      <c r="V498" s="113"/>
      <c r="W498" s="113"/>
      <c r="X498" s="113"/>
      <c r="Y498" s="113"/>
      <c r="Z498" s="111"/>
    </row>
    <row r="499" spans="1:26" ht="23.25" hidden="1">
      <c r="A499" s="111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1"/>
      <c r="R499" s="113"/>
      <c r="S499" s="114"/>
      <c r="T499" s="114"/>
      <c r="U499" s="113"/>
      <c r="V499" s="113"/>
      <c r="W499" s="113"/>
      <c r="X499" s="113"/>
      <c r="Y499" s="113"/>
      <c r="Z499" s="111"/>
    </row>
    <row r="500" spans="1:26" ht="23.25" hidden="1">
      <c r="A500" s="111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1"/>
      <c r="R500" s="113"/>
      <c r="S500" s="114"/>
      <c r="T500" s="114"/>
      <c r="U500" s="113"/>
      <c r="V500" s="113"/>
      <c r="W500" s="113"/>
      <c r="X500" s="113"/>
      <c r="Y500" s="113"/>
      <c r="Z500" s="111"/>
    </row>
    <row r="501" spans="1:26" ht="23.25" hidden="1">
      <c r="A501" s="111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1"/>
      <c r="R501" s="113"/>
      <c r="S501" s="114"/>
      <c r="T501" s="114"/>
      <c r="U501" s="113"/>
      <c r="V501" s="113"/>
      <c r="W501" s="113"/>
      <c r="X501" s="113"/>
      <c r="Y501" s="113"/>
      <c r="Z501" s="111"/>
    </row>
    <row r="502" spans="1:26" ht="23.25" hidden="1">
      <c r="A502" s="111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1"/>
      <c r="R502" s="113"/>
      <c r="S502" s="114"/>
      <c r="T502" s="114"/>
      <c r="U502" s="113"/>
      <c r="V502" s="113"/>
      <c r="W502" s="113"/>
      <c r="X502" s="113"/>
      <c r="Y502" s="113"/>
      <c r="Z502" s="111"/>
    </row>
    <row r="503" spans="1:26" ht="23.25" hidden="1">
      <c r="A503" s="111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1"/>
      <c r="R503" s="113"/>
      <c r="S503" s="114"/>
      <c r="T503" s="114"/>
      <c r="U503" s="113"/>
      <c r="V503" s="113"/>
      <c r="W503" s="113"/>
      <c r="X503" s="113"/>
      <c r="Y503" s="113"/>
      <c r="Z503" s="111"/>
    </row>
    <row r="504" spans="1:26" ht="23.25" hidden="1">
      <c r="A504" s="111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1"/>
      <c r="R504" s="113"/>
      <c r="S504" s="114"/>
      <c r="T504" s="114"/>
      <c r="U504" s="113"/>
      <c r="V504" s="113"/>
      <c r="W504" s="113"/>
      <c r="X504" s="113"/>
      <c r="Y504" s="113"/>
      <c r="Z504" s="111"/>
    </row>
    <row r="505" spans="1:26" ht="23.25" hidden="1">
      <c r="A505" s="111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1"/>
      <c r="R505" s="113"/>
      <c r="S505" s="114"/>
      <c r="T505" s="114"/>
      <c r="U505" s="113"/>
      <c r="V505" s="113"/>
      <c r="W505" s="113"/>
      <c r="X505" s="113"/>
      <c r="Y505" s="113"/>
      <c r="Z505" s="111"/>
    </row>
    <row r="506" spans="1:26" ht="23.25" hidden="1">
      <c r="A506" s="111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1"/>
      <c r="R506" s="113"/>
      <c r="S506" s="114"/>
      <c r="T506" s="114"/>
      <c r="U506" s="113"/>
      <c r="V506" s="113"/>
      <c r="W506" s="113"/>
      <c r="X506" s="113"/>
      <c r="Y506" s="113"/>
      <c r="Z506" s="111"/>
    </row>
    <row r="507" spans="1:26" ht="23.25" hidden="1">
      <c r="A507" s="111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1"/>
      <c r="R507" s="113"/>
      <c r="S507" s="114"/>
      <c r="T507" s="114"/>
      <c r="U507" s="113"/>
      <c r="V507" s="113"/>
      <c r="W507" s="113"/>
      <c r="X507" s="113"/>
      <c r="Y507" s="113"/>
      <c r="Z507" s="111"/>
    </row>
    <row r="508" spans="1:26" ht="23.25" hidden="1">
      <c r="A508" s="111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1"/>
      <c r="R508" s="113"/>
      <c r="S508" s="114"/>
      <c r="T508" s="114"/>
      <c r="U508" s="113"/>
      <c r="V508" s="113"/>
      <c r="W508" s="113"/>
      <c r="X508" s="113"/>
      <c r="Y508" s="113"/>
      <c r="Z508" s="111"/>
    </row>
    <row r="509" spans="1:26" ht="23.25" hidden="1">
      <c r="A509" s="111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1"/>
      <c r="R509" s="113"/>
      <c r="S509" s="114"/>
      <c r="T509" s="114"/>
      <c r="U509" s="113"/>
      <c r="V509" s="113"/>
      <c r="W509" s="113"/>
      <c r="X509" s="113"/>
      <c r="Y509" s="113"/>
      <c r="Z509" s="111"/>
    </row>
    <row r="510" spans="1:26" ht="23.25" hidden="1">
      <c r="A510" s="111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1"/>
      <c r="R510" s="113"/>
      <c r="S510" s="114"/>
      <c r="T510" s="114"/>
      <c r="U510" s="113"/>
      <c r="V510" s="113"/>
      <c r="W510" s="113"/>
      <c r="X510" s="113"/>
      <c r="Y510" s="113"/>
      <c r="Z510" s="111"/>
    </row>
    <row r="511" spans="1:26" ht="23.25" hidden="1">
      <c r="A511" s="111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1"/>
      <c r="R511" s="113"/>
      <c r="S511" s="114"/>
      <c r="T511" s="114"/>
      <c r="U511" s="113"/>
      <c r="V511" s="113"/>
      <c r="W511" s="113"/>
      <c r="X511" s="113"/>
      <c r="Y511" s="113"/>
      <c r="Z511" s="111"/>
    </row>
    <row r="512" spans="1:26" ht="23.25" hidden="1">
      <c r="A512" s="111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1"/>
      <c r="R512" s="113"/>
      <c r="S512" s="114"/>
      <c r="T512" s="114"/>
      <c r="U512" s="113"/>
      <c r="V512" s="113"/>
      <c r="W512" s="113"/>
      <c r="X512" s="113"/>
      <c r="Y512" s="113"/>
      <c r="Z512" s="111"/>
    </row>
    <row r="513" spans="1:26" ht="23.25" hidden="1">
      <c r="A513" s="111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1"/>
      <c r="R513" s="113"/>
      <c r="S513" s="114"/>
      <c r="T513" s="114"/>
      <c r="U513" s="113"/>
      <c r="V513" s="113"/>
      <c r="W513" s="113"/>
      <c r="X513" s="113"/>
      <c r="Y513" s="113"/>
      <c r="Z513" s="111"/>
    </row>
    <row r="514" spans="1:26" ht="23.25" hidden="1">
      <c r="A514" s="111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1"/>
      <c r="R514" s="113"/>
      <c r="S514" s="114"/>
      <c r="T514" s="114"/>
      <c r="U514" s="113"/>
      <c r="V514" s="113"/>
      <c r="W514" s="113"/>
      <c r="X514" s="113"/>
      <c r="Y514" s="113"/>
      <c r="Z514" s="111"/>
    </row>
    <row r="515" spans="1:26" ht="23.25" hidden="1">
      <c r="A515" s="111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1"/>
      <c r="R515" s="113"/>
      <c r="S515" s="114"/>
      <c r="T515" s="114"/>
      <c r="U515" s="113"/>
      <c r="V515" s="113"/>
      <c r="W515" s="113"/>
      <c r="X515" s="113"/>
      <c r="Y515" s="113"/>
      <c r="Z515" s="111"/>
    </row>
    <row r="516" spans="1:26" ht="23.25" hidden="1">
      <c r="A516" s="111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1"/>
      <c r="R516" s="113"/>
      <c r="S516" s="114"/>
      <c r="T516" s="114"/>
      <c r="U516" s="113"/>
      <c r="V516" s="113"/>
      <c r="W516" s="113"/>
      <c r="X516" s="113"/>
      <c r="Y516" s="113"/>
      <c r="Z516" s="111"/>
    </row>
    <row r="517" spans="1:26" ht="23.25" hidden="1">
      <c r="A517" s="11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1"/>
      <c r="R517" s="113"/>
      <c r="S517" s="114"/>
      <c r="T517" s="114"/>
      <c r="U517" s="113"/>
      <c r="V517" s="113"/>
      <c r="W517" s="113"/>
      <c r="X517" s="113"/>
      <c r="Y517" s="113"/>
      <c r="Z517" s="111"/>
    </row>
    <row r="518" spans="1:26" ht="23.25" hidden="1">
      <c r="A518" s="111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1"/>
      <c r="R518" s="113"/>
      <c r="S518" s="114"/>
      <c r="T518" s="114"/>
      <c r="U518" s="113"/>
      <c r="V518" s="113"/>
      <c r="W518" s="113"/>
      <c r="X518" s="113"/>
      <c r="Y518" s="113"/>
      <c r="Z518" s="111"/>
    </row>
    <row r="519" spans="1:26" ht="23.25" hidden="1">
      <c r="A519" s="11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1"/>
      <c r="R519" s="113"/>
      <c r="S519" s="114"/>
      <c r="T519" s="114"/>
      <c r="U519" s="113"/>
      <c r="V519" s="113"/>
      <c r="W519" s="113"/>
      <c r="X519" s="113"/>
      <c r="Y519" s="113"/>
      <c r="Z519" s="111"/>
    </row>
    <row r="520" spans="1:26" ht="23.25" hidden="1">
      <c r="A520" s="111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1"/>
      <c r="R520" s="113"/>
      <c r="S520" s="114"/>
      <c r="T520" s="114"/>
      <c r="U520" s="113"/>
      <c r="V520" s="113"/>
      <c r="W520" s="113"/>
      <c r="X520" s="113"/>
      <c r="Y520" s="113"/>
      <c r="Z520" s="111"/>
    </row>
    <row r="521" spans="1:26" ht="23.25" hidden="1">
      <c r="A521" s="11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1"/>
      <c r="R521" s="113"/>
      <c r="S521" s="114"/>
      <c r="T521" s="114"/>
      <c r="U521" s="113"/>
      <c r="V521" s="113"/>
      <c r="W521" s="113"/>
      <c r="X521" s="113"/>
      <c r="Y521" s="113"/>
      <c r="Z521" s="111"/>
    </row>
    <row r="522" spans="1:26" ht="23.25" hidden="1">
      <c r="A522" s="111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1"/>
      <c r="R522" s="113"/>
      <c r="S522" s="114"/>
      <c r="T522" s="114"/>
      <c r="U522" s="113"/>
      <c r="V522" s="113"/>
      <c r="W522" s="113"/>
      <c r="X522" s="113"/>
      <c r="Y522" s="113"/>
      <c r="Z522" s="111"/>
    </row>
    <row r="523" spans="1:26" ht="23.25" hidden="1">
      <c r="A523" s="11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1"/>
      <c r="R523" s="113"/>
      <c r="S523" s="114"/>
      <c r="T523" s="114"/>
      <c r="U523" s="113"/>
      <c r="V523" s="113"/>
      <c r="W523" s="113"/>
      <c r="X523" s="113"/>
      <c r="Y523" s="113"/>
      <c r="Z523" s="111"/>
    </row>
    <row r="524" spans="1:26" ht="23.25" hidden="1">
      <c r="A524" s="111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1"/>
      <c r="R524" s="113"/>
      <c r="S524" s="114"/>
      <c r="T524" s="114"/>
      <c r="U524" s="113"/>
      <c r="V524" s="113"/>
      <c r="W524" s="113"/>
      <c r="X524" s="113"/>
      <c r="Y524" s="113"/>
      <c r="Z524" s="111"/>
    </row>
    <row r="525" spans="1:26" ht="23.25" hidden="1">
      <c r="A525" s="11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1"/>
      <c r="R525" s="113"/>
      <c r="S525" s="114"/>
      <c r="T525" s="114"/>
      <c r="U525" s="113"/>
      <c r="V525" s="113"/>
      <c r="W525" s="113"/>
      <c r="X525" s="113"/>
      <c r="Y525" s="113"/>
      <c r="Z525" s="111"/>
    </row>
    <row r="526" spans="1:26" ht="23.25" hidden="1">
      <c r="A526" s="111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1"/>
      <c r="R526" s="113"/>
      <c r="S526" s="114"/>
      <c r="T526" s="114"/>
      <c r="U526" s="113"/>
      <c r="V526" s="113"/>
      <c r="W526" s="113"/>
      <c r="X526" s="113"/>
      <c r="Y526" s="113"/>
      <c r="Z526" s="111"/>
    </row>
    <row r="527" spans="1:26" ht="23.25" hidden="1">
      <c r="A527" s="11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1"/>
      <c r="R527" s="113"/>
      <c r="S527" s="114"/>
      <c r="T527" s="114"/>
      <c r="U527" s="113"/>
      <c r="V527" s="113"/>
      <c r="W527" s="113"/>
      <c r="X527" s="113"/>
      <c r="Y527" s="113"/>
      <c r="Z527" s="111"/>
    </row>
    <row r="528" spans="1:26" ht="23.25">
      <c r="A528" s="111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1"/>
      <c r="R528" s="113"/>
      <c r="S528" s="114"/>
      <c r="T528" s="114"/>
      <c r="U528" s="113"/>
      <c r="V528" s="113"/>
      <c r="W528" s="113"/>
      <c r="X528" s="113"/>
      <c r="Y528" s="113"/>
      <c r="Z528" s="111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533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11.42578125" customWidth="1"/>
    <col min="2" max="2" width="19.28515625" customWidth="1"/>
    <col min="3" max="14" width="7.140625" hidden="1" customWidth="1"/>
    <col min="15" max="15" width="38.5703125" hidden="1" customWidth="1"/>
    <col min="16" max="16" width="34.42578125" customWidth="1"/>
    <col min="17" max="17" width="20.42578125" customWidth="1"/>
    <col min="18" max="25" width="9.42578125" customWidth="1"/>
    <col min="26" max="26" width="46.85546875" customWidth="1"/>
  </cols>
  <sheetData>
    <row r="1" spans="1:26" ht="12.75">
      <c r="A1" s="173" t="s">
        <v>910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2.75">
      <c r="A2" s="177" t="s">
        <v>911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6" ht="46.5">
      <c r="A3" s="115" t="s">
        <v>0</v>
      </c>
      <c r="B3" s="116" t="s">
        <v>1</v>
      </c>
      <c r="C3" s="115">
        <v>1</v>
      </c>
      <c r="D3" s="115">
        <v>2</v>
      </c>
      <c r="E3" s="115">
        <v>3</v>
      </c>
      <c r="F3" s="115">
        <v>4</v>
      </c>
      <c r="G3" s="115">
        <v>5</v>
      </c>
      <c r="H3" s="115">
        <v>6</v>
      </c>
      <c r="I3" s="115">
        <v>7</v>
      </c>
      <c r="J3" s="115">
        <v>8</v>
      </c>
      <c r="K3" s="115">
        <v>9</v>
      </c>
      <c r="L3" s="115">
        <v>10</v>
      </c>
      <c r="M3" s="115">
        <v>11</v>
      </c>
      <c r="N3" s="115">
        <v>12</v>
      </c>
      <c r="O3" s="115">
        <v>13</v>
      </c>
      <c r="P3" s="117" t="s">
        <v>2</v>
      </c>
      <c r="Q3" s="72" t="s">
        <v>831</v>
      </c>
      <c r="R3" s="73" t="s">
        <v>850</v>
      </c>
      <c r="S3" s="73" t="s">
        <v>851</v>
      </c>
      <c r="T3" s="73" t="s">
        <v>852</v>
      </c>
      <c r="U3" s="73" t="s">
        <v>853</v>
      </c>
      <c r="V3" s="73" t="s">
        <v>854</v>
      </c>
      <c r="W3" s="73" t="s">
        <v>855</v>
      </c>
      <c r="X3" s="73" t="s">
        <v>856</v>
      </c>
      <c r="Y3" s="73" t="s">
        <v>857</v>
      </c>
      <c r="Z3" s="72" t="s">
        <v>858</v>
      </c>
    </row>
    <row r="4" spans="1:26" ht="46.5" hidden="1">
      <c r="A4" s="74" t="str">
        <f ca="1">IFERROR(__xludf.DUMMYFUNCTION("IMPORTRANGE(""https://docs.google.com/spreadsheets/d/1XMUG___wbcFjjdnUHuJvD1QT5BT3KjMoABi6r1y-k-U/edit?resourcekey#gid=1445086844"",""'表單回應 1'!D:D"")"),"#REF!")</f>
        <v>#REF!</v>
      </c>
      <c r="B4" s="118" t="str">
        <f t="shared" ref="B4:B43" ca="1" si="0">C4&amp;D4&amp;E4&amp;F4&amp;G4&amp;H4&amp;I4&amp;J4&amp;K4&amp;L4&amp;M4&amp;N4&amp;O4</f>
        <v>#REF!</v>
      </c>
      <c r="C4" s="74" t="str">
        <f ca="1">IFERROR(__xludf.DUMMYFUNCTION("IMPORTRANGE(""https://docs.google.com/spreadsheets/d/1XMUG___wbcFjjdnUHuJvD1QT5BT3KjMoABi6r1y-k-U/edit?resourcekey#gid=1445086844"",""'表單回應 1'!E:AB"")"),"#REF!")</f>
        <v>#REF!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8"/>
      <c r="Q4" s="74"/>
      <c r="R4" s="79"/>
      <c r="S4" s="80"/>
      <c r="T4" s="80"/>
      <c r="U4" s="79"/>
      <c r="V4" s="79"/>
      <c r="W4" s="79"/>
      <c r="X4" s="79"/>
      <c r="Y4" s="79"/>
      <c r="Z4" s="74"/>
    </row>
    <row r="5" spans="1:26" ht="23.25">
      <c r="A5" s="81"/>
      <c r="B5" s="119" t="str">
        <f t="shared" si="0"/>
        <v/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9"/>
      <c r="Q5" s="81"/>
      <c r="R5" s="120"/>
      <c r="S5" s="68"/>
      <c r="T5" s="121"/>
      <c r="U5" s="120"/>
      <c r="V5" s="84"/>
      <c r="W5" s="120"/>
      <c r="X5" s="120"/>
      <c r="Y5" s="120"/>
      <c r="Z5" s="81"/>
    </row>
    <row r="6" spans="1:26" ht="23.25">
      <c r="A6" s="74"/>
      <c r="B6" s="118" t="str">
        <f t="shared" si="0"/>
        <v/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18"/>
      <c r="Q6" s="74"/>
      <c r="R6" s="122"/>
      <c r="S6" s="123"/>
      <c r="T6" s="123"/>
      <c r="U6" s="122"/>
      <c r="V6" s="122"/>
      <c r="W6" s="122"/>
      <c r="X6" s="122"/>
      <c r="Y6" s="122"/>
      <c r="Z6" s="74"/>
    </row>
    <row r="7" spans="1:26" ht="23.25">
      <c r="A7" s="81"/>
      <c r="B7" s="119" t="str">
        <f t="shared" si="0"/>
        <v/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19"/>
      <c r="Q7" s="81"/>
      <c r="R7" s="120"/>
      <c r="S7" s="68"/>
      <c r="T7" s="121"/>
      <c r="U7" s="120"/>
      <c r="V7" s="84"/>
      <c r="W7" s="120"/>
      <c r="X7" s="120"/>
      <c r="Y7" s="120"/>
      <c r="Z7" s="81"/>
    </row>
    <row r="8" spans="1:26" ht="23.25">
      <c r="A8" s="74"/>
      <c r="B8" s="118" t="str">
        <f t="shared" si="0"/>
        <v/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18"/>
      <c r="Q8" s="74"/>
      <c r="R8" s="122"/>
      <c r="S8" s="123"/>
      <c r="T8" s="123"/>
      <c r="U8" s="122"/>
      <c r="V8" s="122"/>
      <c r="W8" s="122"/>
      <c r="X8" s="122"/>
      <c r="Y8" s="122"/>
      <c r="Z8" s="74"/>
    </row>
    <row r="9" spans="1:26" ht="23.25">
      <c r="A9" s="81"/>
      <c r="B9" s="119" t="str">
        <f t="shared" si="0"/>
        <v/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19"/>
      <c r="Q9" s="81"/>
      <c r="R9" s="120"/>
      <c r="S9" s="68"/>
      <c r="T9" s="121"/>
      <c r="U9" s="120"/>
      <c r="V9" s="84"/>
      <c r="W9" s="120"/>
      <c r="X9" s="120"/>
      <c r="Y9" s="120"/>
      <c r="Z9" s="81"/>
    </row>
    <row r="10" spans="1:26" ht="23.25">
      <c r="A10" s="74"/>
      <c r="B10" s="118" t="str">
        <f t="shared" si="0"/>
        <v/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8"/>
      <c r="Q10" s="74"/>
      <c r="R10" s="122"/>
      <c r="S10" s="123"/>
      <c r="T10" s="123"/>
      <c r="U10" s="122"/>
      <c r="V10" s="122"/>
      <c r="W10" s="122"/>
      <c r="X10" s="122"/>
      <c r="Y10" s="122"/>
      <c r="Z10" s="74"/>
    </row>
    <row r="11" spans="1:26" ht="23.25">
      <c r="A11" s="81"/>
      <c r="B11" s="119" t="str">
        <f t="shared" si="0"/>
        <v/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19"/>
      <c r="Q11" s="81"/>
      <c r="R11" s="120"/>
      <c r="S11" s="68"/>
      <c r="T11" s="121"/>
      <c r="U11" s="120"/>
      <c r="V11" s="84"/>
      <c r="W11" s="120"/>
      <c r="X11" s="120"/>
      <c r="Y11" s="120"/>
      <c r="Z11" s="81"/>
    </row>
    <row r="12" spans="1:26" ht="23.25">
      <c r="A12" s="74"/>
      <c r="B12" s="118" t="str">
        <f t="shared" si="0"/>
        <v/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18"/>
      <c r="Q12" s="74"/>
      <c r="R12" s="122"/>
      <c r="S12" s="123"/>
      <c r="T12" s="123"/>
      <c r="U12" s="122"/>
      <c r="V12" s="122"/>
      <c r="W12" s="122"/>
      <c r="X12" s="122"/>
      <c r="Y12" s="122"/>
      <c r="Z12" s="74"/>
    </row>
    <row r="13" spans="1:26" ht="23.25">
      <c r="A13" s="81"/>
      <c r="B13" s="119" t="str">
        <f t="shared" si="0"/>
        <v/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19"/>
      <c r="Q13" s="81"/>
      <c r="R13" s="120"/>
      <c r="S13" s="68"/>
      <c r="T13" s="121"/>
      <c r="U13" s="120"/>
      <c r="V13" s="84"/>
      <c r="W13" s="120"/>
      <c r="X13" s="120"/>
      <c r="Y13" s="120"/>
      <c r="Z13" s="81"/>
    </row>
    <row r="14" spans="1:26" ht="23.25">
      <c r="A14" s="74"/>
      <c r="B14" s="118" t="str">
        <f t="shared" si="0"/>
        <v/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18"/>
      <c r="Q14" s="74"/>
      <c r="R14" s="122"/>
      <c r="S14" s="123"/>
      <c r="T14" s="123"/>
      <c r="U14" s="122"/>
      <c r="V14" s="122"/>
      <c r="W14" s="122"/>
      <c r="X14" s="122"/>
      <c r="Y14" s="122"/>
      <c r="Z14" s="74"/>
    </row>
    <row r="15" spans="1:26" ht="23.25">
      <c r="A15" s="81"/>
      <c r="B15" s="119" t="str">
        <f t="shared" si="0"/>
        <v/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9"/>
      <c r="Q15" s="81"/>
      <c r="R15" s="120"/>
      <c r="S15" s="68"/>
      <c r="T15" s="121"/>
      <c r="U15" s="120"/>
      <c r="V15" s="84"/>
      <c r="W15" s="120"/>
      <c r="X15" s="120"/>
      <c r="Y15" s="120"/>
      <c r="Z15" s="81"/>
    </row>
    <row r="16" spans="1:26" ht="23.25">
      <c r="A16" s="74"/>
      <c r="B16" s="118" t="str">
        <f t="shared" si="0"/>
        <v/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18"/>
      <c r="Q16" s="74"/>
      <c r="R16" s="122"/>
      <c r="S16" s="123"/>
      <c r="T16" s="123"/>
      <c r="U16" s="122"/>
      <c r="V16" s="122"/>
      <c r="W16" s="122"/>
      <c r="X16" s="122"/>
      <c r="Y16" s="122"/>
      <c r="Z16" s="74"/>
    </row>
    <row r="17" spans="1:26" ht="23.25">
      <c r="A17" s="81"/>
      <c r="B17" s="119" t="str">
        <f t="shared" si="0"/>
        <v/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9"/>
      <c r="Q17" s="81"/>
      <c r="R17" s="120"/>
      <c r="S17" s="68"/>
      <c r="T17" s="121"/>
      <c r="U17" s="120"/>
      <c r="V17" s="84"/>
      <c r="W17" s="120"/>
      <c r="X17" s="120"/>
      <c r="Y17" s="120"/>
      <c r="Z17" s="81"/>
    </row>
    <row r="18" spans="1:26" ht="23.25">
      <c r="A18" s="74"/>
      <c r="B18" s="118" t="str">
        <f t="shared" si="0"/>
        <v/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18"/>
      <c r="Q18" s="74"/>
      <c r="R18" s="122"/>
      <c r="S18" s="123"/>
      <c r="T18" s="123"/>
      <c r="U18" s="122"/>
      <c r="V18" s="122"/>
      <c r="W18" s="122"/>
      <c r="X18" s="122"/>
      <c r="Y18" s="122"/>
      <c r="Z18" s="74"/>
    </row>
    <row r="19" spans="1:26" ht="23.25">
      <c r="A19" s="81"/>
      <c r="B19" s="119" t="str">
        <f t="shared" si="0"/>
        <v/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19"/>
      <c r="Q19" s="81"/>
      <c r="R19" s="120"/>
      <c r="S19" s="68"/>
      <c r="T19" s="121"/>
      <c r="U19" s="120"/>
      <c r="V19" s="84"/>
      <c r="W19" s="120"/>
      <c r="X19" s="120"/>
      <c r="Y19" s="120"/>
      <c r="Z19" s="81"/>
    </row>
    <row r="20" spans="1:26" ht="23.25">
      <c r="A20" s="74"/>
      <c r="B20" s="118" t="str">
        <f t="shared" si="0"/>
        <v/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18"/>
      <c r="Q20" s="74"/>
      <c r="R20" s="122"/>
      <c r="S20" s="123"/>
      <c r="T20" s="123"/>
      <c r="U20" s="122"/>
      <c r="V20" s="122"/>
      <c r="W20" s="122"/>
      <c r="X20" s="122"/>
      <c r="Y20" s="122"/>
      <c r="Z20" s="74"/>
    </row>
    <row r="21" spans="1:26" ht="23.25">
      <c r="A21" s="81"/>
      <c r="B21" s="119" t="str">
        <f t="shared" si="0"/>
        <v/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19"/>
      <c r="Q21" s="81"/>
      <c r="R21" s="120"/>
      <c r="S21" s="68"/>
      <c r="T21" s="121"/>
      <c r="U21" s="120"/>
      <c r="V21" s="84"/>
      <c r="W21" s="120"/>
      <c r="X21" s="120"/>
      <c r="Y21" s="120"/>
      <c r="Z21" s="81"/>
    </row>
    <row r="22" spans="1:26" ht="23.25">
      <c r="A22" s="74"/>
      <c r="B22" s="118" t="str">
        <f t="shared" si="0"/>
        <v/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18"/>
      <c r="Q22" s="74"/>
      <c r="R22" s="122"/>
      <c r="S22" s="123"/>
      <c r="T22" s="123"/>
      <c r="U22" s="122"/>
      <c r="V22" s="122"/>
      <c r="W22" s="122"/>
      <c r="X22" s="122"/>
      <c r="Y22" s="122"/>
      <c r="Z22" s="74"/>
    </row>
    <row r="23" spans="1:26" ht="23.25">
      <c r="A23" s="81"/>
      <c r="B23" s="119" t="str">
        <f t="shared" si="0"/>
        <v/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19"/>
      <c r="Q23" s="81"/>
      <c r="R23" s="120"/>
      <c r="S23" s="68"/>
      <c r="T23" s="121"/>
      <c r="U23" s="120"/>
      <c r="V23" s="84"/>
      <c r="W23" s="120"/>
      <c r="X23" s="120"/>
      <c r="Y23" s="120"/>
      <c r="Z23" s="81"/>
    </row>
    <row r="24" spans="1:26" ht="23.25">
      <c r="A24" s="74"/>
      <c r="B24" s="118" t="str">
        <f t="shared" si="0"/>
        <v/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8"/>
      <c r="Q24" s="74"/>
      <c r="R24" s="122"/>
      <c r="S24" s="123"/>
      <c r="T24" s="123"/>
      <c r="U24" s="122"/>
      <c r="V24" s="122"/>
      <c r="W24" s="122"/>
      <c r="X24" s="122"/>
      <c r="Y24" s="122"/>
      <c r="Z24" s="74"/>
    </row>
    <row r="25" spans="1:26" ht="23.25">
      <c r="A25" s="81"/>
      <c r="B25" s="119" t="str">
        <f t="shared" si="0"/>
        <v/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19"/>
      <c r="Q25" s="81"/>
      <c r="R25" s="120"/>
      <c r="S25" s="68"/>
      <c r="T25" s="121"/>
      <c r="U25" s="120"/>
      <c r="V25" s="84"/>
      <c r="W25" s="120"/>
      <c r="X25" s="120"/>
      <c r="Y25" s="120"/>
      <c r="Z25" s="81"/>
    </row>
    <row r="26" spans="1:26" ht="23.25">
      <c r="A26" s="74"/>
      <c r="B26" s="118" t="str">
        <f t="shared" si="0"/>
        <v/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18"/>
      <c r="Q26" s="74"/>
      <c r="R26" s="122"/>
      <c r="S26" s="123"/>
      <c r="T26" s="123"/>
      <c r="U26" s="122"/>
      <c r="V26" s="122"/>
      <c r="W26" s="122"/>
      <c r="X26" s="122"/>
      <c r="Y26" s="122"/>
      <c r="Z26" s="74"/>
    </row>
    <row r="27" spans="1:26" ht="23.25">
      <c r="A27" s="81"/>
      <c r="B27" s="119" t="str">
        <f t="shared" si="0"/>
        <v/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19"/>
      <c r="Q27" s="81"/>
      <c r="R27" s="120"/>
      <c r="S27" s="68"/>
      <c r="T27" s="121"/>
      <c r="U27" s="120"/>
      <c r="V27" s="84"/>
      <c r="W27" s="120"/>
      <c r="X27" s="120"/>
      <c r="Y27" s="120"/>
      <c r="Z27" s="81"/>
    </row>
    <row r="28" spans="1:26" ht="23.25">
      <c r="A28" s="74"/>
      <c r="B28" s="118" t="str">
        <f t="shared" si="0"/>
        <v/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18"/>
      <c r="Q28" s="74"/>
      <c r="R28" s="122"/>
      <c r="S28" s="123"/>
      <c r="T28" s="123"/>
      <c r="U28" s="122"/>
      <c r="V28" s="122"/>
      <c r="W28" s="122"/>
      <c r="X28" s="122"/>
      <c r="Y28" s="122"/>
      <c r="Z28" s="74"/>
    </row>
    <row r="29" spans="1:26" ht="23.25">
      <c r="A29" s="81"/>
      <c r="B29" s="119" t="str">
        <f t="shared" si="0"/>
        <v/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19"/>
      <c r="Q29" s="81"/>
      <c r="R29" s="120"/>
      <c r="S29" s="68"/>
      <c r="T29" s="121"/>
      <c r="U29" s="120"/>
      <c r="V29" s="84"/>
      <c r="W29" s="120"/>
      <c r="X29" s="120"/>
      <c r="Y29" s="120"/>
      <c r="Z29" s="81"/>
    </row>
    <row r="30" spans="1:26" ht="23.25">
      <c r="A30" s="74"/>
      <c r="B30" s="118" t="str">
        <f t="shared" si="0"/>
        <v/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18"/>
      <c r="Q30" s="74"/>
      <c r="R30" s="122"/>
      <c r="S30" s="123"/>
      <c r="T30" s="123"/>
      <c r="U30" s="122"/>
      <c r="V30" s="122"/>
      <c r="W30" s="122"/>
      <c r="X30" s="122"/>
      <c r="Y30" s="122"/>
      <c r="Z30" s="74"/>
    </row>
    <row r="31" spans="1:26" ht="23.25">
      <c r="A31" s="81"/>
      <c r="B31" s="119" t="str">
        <f t="shared" si="0"/>
        <v/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19"/>
      <c r="Q31" s="81"/>
      <c r="R31" s="120"/>
      <c r="S31" s="68"/>
      <c r="T31" s="121"/>
      <c r="U31" s="120"/>
      <c r="V31" s="84"/>
      <c r="W31" s="120"/>
      <c r="X31" s="120"/>
      <c r="Y31" s="120"/>
      <c r="Z31" s="81"/>
    </row>
    <row r="32" spans="1:26" ht="23.25">
      <c r="A32" s="74"/>
      <c r="B32" s="118" t="str">
        <f t="shared" si="0"/>
        <v/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18"/>
      <c r="Q32" s="74"/>
      <c r="R32" s="122"/>
      <c r="S32" s="123"/>
      <c r="T32" s="123"/>
      <c r="U32" s="122"/>
      <c r="V32" s="122"/>
      <c r="W32" s="122"/>
      <c r="X32" s="122"/>
      <c r="Y32" s="122"/>
      <c r="Z32" s="74"/>
    </row>
    <row r="33" spans="1:26" ht="23.25">
      <c r="A33" s="81"/>
      <c r="B33" s="119" t="str">
        <f t="shared" si="0"/>
        <v/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19"/>
      <c r="Q33" s="81"/>
      <c r="R33" s="120"/>
      <c r="S33" s="68"/>
      <c r="T33" s="121"/>
      <c r="U33" s="120"/>
      <c r="V33" s="84"/>
      <c r="W33" s="120"/>
      <c r="X33" s="120"/>
      <c r="Y33" s="120"/>
      <c r="Z33" s="81"/>
    </row>
    <row r="34" spans="1:26" ht="23.25">
      <c r="A34" s="74"/>
      <c r="B34" s="118" t="str">
        <f t="shared" si="0"/>
        <v/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18"/>
      <c r="Q34" s="74"/>
      <c r="R34" s="122"/>
      <c r="S34" s="123"/>
      <c r="T34" s="123"/>
      <c r="U34" s="122"/>
      <c r="V34" s="122"/>
      <c r="W34" s="122"/>
      <c r="X34" s="122"/>
      <c r="Y34" s="122"/>
      <c r="Z34" s="74"/>
    </row>
    <row r="35" spans="1:26" ht="23.25">
      <c r="A35" s="81"/>
      <c r="B35" s="119" t="str">
        <f t="shared" si="0"/>
        <v/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19"/>
      <c r="Q35" s="81"/>
      <c r="R35" s="120"/>
      <c r="S35" s="68"/>
      <c r="T35" s="121"/>
      <c r="U35" s="120"/>
      <c r="V35" s="84"/>
      <c r="W35" s="120"/>
      <c r="X35" s="120"/>
      <c r="Y35" s="120"/>
      <c r="Z35" s="81"/>
    </row>
    <row r="36" spans="1:26" ht="23.25">
      <c r="A36" s="74"/>
      <c r="B36" s="118" t="str">
        <f t="shared" si="0"/>
        <v/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18"/>
      <c r="Q36" s="74"/>
      <c r="R36" s="122"/>
      <c r="S36" s="123"/>
      <c r="T36" s="123"/>
      <c r="U36" s="122"/>
      <c r="V36" s="122"/>
      <c r="W36" s="122"/>
      <c r="X36" s="122"/>
      <c r="Y36" s="122"/>
      <c r="Z36" s="74"/>
    </row>
    <row r="37" spans="1:26" ht="23.25">
      <c r="A37" s="81"/>
      <c r="B37" s="119" t="str">
        <f t="shared" si="0"/>
        <v/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9"/>
      <c r="Q37" s="81"/>
      <c r="R37" s="120"/>
      <c r="S37" s="68"/>
      <c r="T37" s="121"/>
      <c r="U37" s="120"/>
      <c r="V37" s="84"/>
      <c r="W37" s="120"/>
      <c r="X37" s="120"/>
      <c r="Y37" s="120"/>
      <c r="Z37" s="81"/>
    </row>
    <row r="38" spans="1:26" ht="23.25">
      <c r="A38" s="74"/>
      <c r="B38" s="118" t="str">
        <f t="shared" si="0"/>
        <v/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18"/>
      <c r="Q38" s="74"/>
      <c r="R38" s="122"/>
      <c r="S38" s="123"/>
      <c r="T38" s="123"/>
      <c r="U38" s="122"/>
      <c r="V38" s="122"/>
      <c r="W38" s="122"/>
      <c r="X38" s="122"/>
      <c r="Y38" s="122"/>
      <c r="Z38" s="74"/>
    </row>
    <row r="39" spans="1:26" ht="23.25">
      <c r="A39" s="81"/>
      <c r="B39" s="119" t="str">
        <f t="shared" si="0"/>
        <v/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9"/>
      <c r="Q39" s="81"/>
      <c r="R39" s="120"/>
      <c r="S39" s="68"/>
      <c r="T39" s="121"/>
      <c r="U39" s="120"/>
      <c r="V39" s="84"/>
      <c r="W39" s="120"/>
      <c r="X39" s="120"/>
      <c r="Y39" s="120"/>
      <c r="Z39" s="81"/>
    </row>
    <row r="40" spans="1:26" ht="23.25">
      <c r="A40" s="74"/>
      <c r="B40" s="118" t="str">
        <f t="shared" si="0"/>
        <v/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18"/>
      <c r="Q40" s="74"/>
      <c r="R40" s="122"/>
      <c r="S40" s="123"/>
      <c r="T40" s="123"/>
      <c r="U40" s="122"/>
      <c r="V40" s="122"/>
      <c r="W40" s="122"/>
      <c r="X40" s="122"/>
      <c r="Y40" s="122"/>
      <c r="Z40" s="74"/>
    </row>
    <row r="41" spans="1:26" ht="23.25">
      <c r="A41" s="81"/>
      <c r="B41" s="119" t="str">
        <f t="shared" si="0"/>
        <v/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19"/>
      <c r="Q41" s="81"/>
      <c r="R41" s="120"/>
      <c r="S41" s="68"/>
      <c r="T41" s="121"/>
      <c r="U41" s="120"/>
      <c r="V41" s="84"/>
      <c r="W41" s="120"/>
      <c r="X41" s="120"/>
      <c r="Y41" s="120"/>
      <c r="Z41" s="81"/>
    </row>
    <row r="42" spans="1:26" ht="23.25">
      <c r="A42" s="74"/>
      <c r="B42" s="118" t="str">
        <f t="shared" si="0"/>
        <v/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18"/>
      <c r="Q42" s="74"/>
      <c r="R42" s="122"/>
      <c r="S42" s="123"/>
      <c r="T42" s="123"/>
      <c r="U42" s="122"/>
      <c r="V42" s="122"/>
      <c r="W42" s="122"/>
      <c r="X42" s="122"/>
      <c r="Y42" s="122"/>
      <c r="Z42" s="74"/>
    </row>
    <row r="43" spans="1:26" ht="23.25">
      <c r="A43" s="81"/>
      <c r="B43" s="119" t="str">
        <f t="shared" si="0"/>
        <v/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19"/>
      <c r="Q43" s="81"/>
      <c r="R43" s="120"/>
      <c r="S43" s="68"/>
      <c r="T43" s="121"/>
      <c r="U43" s="120"/>
      <c r="V43" s="84"/>
      <c r="W43" s="120"/>
      <c r="X43" s="120"/>
      <c r="Y43" s="120"/>
      <c r="Z43" s="81"/>
    </row>
    <row r="44" spans="1:26" ht="23.25" hidden="1">
      <c r="A44" s="124"/>
      <c r="B44" s="12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24"/>
      <c r="R44" s="126"/>
      <c r="S44" s="127"/>
      <c r="T44" s="128"/>
      <c r="U44" s="126"/>
      <c r="V44" s="129"/>
      <c r="W44" s="126"/>
      <c r="X44" s="126"/>
      <c r="Y44" s="126"/>
      <c r="Z44" s="124"/>
    </row>
    <row r="45" spans="1:26" ht="23.25" hidden="1">
      <c r="A45" s="124"/>
      <c r="B45" s="12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24"/>
      <c r="R45" s="126"/>
      <c r="S45" s="127"/>
      <c r="T45" s="128"/>
      <c r="U45" s="126"/>
      <c r="V45" s="129"/>
      <c r="W45" s="126"/>
      <c r="X45" s="126"/>
      <c r="Y45" s="126"/>
      <c r="Z45" s="124"/>
    </row>
    <row r="46" spans="1:26" ht="23.25" hidden="1">
      <c r="A46" s="124"/>
      <c r="B46" s="125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24"/>
      <c r="R46" s="126"/>
      <c r="S46" s="127"/>
      <c r="T46" s="128"/>
      <c r="U46" s="126"/>
      <c r="V46" s="129"/>
      <c r="W46" s="126"/>
      <c r="X46" s="126"/>
      <c r="Y46" s="126"/>
      <c r="Z46" s="124"/>
    </row>
    <row r="47" spans="1:26" ht="23.25" hidden="1">
      <c r="A47" s="124"/>
      <c r="B47" s="125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24"/>
      <c r="R47" s="126"/>
      <c r="S47" s="127"/>
      <c r="T47" s="128"/>
      <c r="U47" s="126"/>
      <c r="V47" s="129"/>
      <c r="W47" s="126"/>
      <c r="X47" s="126"/>
      <c r="Y47" s="126"/>
      <c r="Z47" s="124"/>
    </row>
    <row r="48" spans="1:26" ht="23.25" hidden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24"/>
      <c r="R48" s="126"/>
      <c r="S48" s="127"/>
      <c r="T48" s="128"/>
      <c r="U48" s="126"/>
      <c r="V48" s="129"/>
      <c r="W48" s="126"/>
      <c r="X48" s="126"/>
      <c r="Y48" s="126"/>
      <c r="Z48" s="124"/>
    </row>
    <row r="49" spans="1:26" ht="23.25" hidden="1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24"/>
      <c r="R49" s="126"/>
      <c r="S49" s="127"/>
      <c r="T49" s="128"/>
      <c r="U49" s="126"/>
      <c r="V49" s="129"/>
      <c r="W49" s="126"/>
      <c r="X49" s="126"/>
      <c r="Y49" s="126"/>
      <c r="Z49" s="124"/>
    </row>
    <row r="50" spans="1:26" ht="23.25" hidden="1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24"/>
      <c r="R50" s="126"/>
      <c r="S50" s="127"/>
      <c r="T50" s="128"/>
      <c r="U50" s="126"/>
      <c r="V50" s="129"/>
      <c r="W50" s="126"/>
      <c r="X50" s="126"/>
      <c r="Y50" s="126"/>
      <c r="Z50" s="124"/>
    </row>
    <row r="51" spans="1:26" ht="23.25" hidden="1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24"/>
      <c r="R51" s="126"/>
      <c r="S51" s="127"/>
      <c r="T51" s="128"/>
      <c r="U51" s="126"/>
      <c r="V51" s="129"/>
      <c r="W51" s="126"/>
      <c r="X51" s="126"/>
      <c r="Y51" s="126"/>
      <c r="Z51" s="124"/>
    </row>
    <row r="52" spans="1:26" ht="23.25" hidden="1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24"/>
      <c r="R52" s="126"/>
      <c r="S52" s="127"/>
      <c r="T52" s="128"/>
      <c r="U52" s="126"/>
      <c r="V52" s="129"/>
      <c r="W52" s="126"/>
      <c r="X52" s="126"/>
      <c r="Y52" s="126"/>
      <c r="Z52" s="124"/>
    </row>
    <row r="53" spans="1:26" ht="23.25" hidden="1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24"/>
      <c r="R53" s="126"/>
      <c r="S53" s="127"/>
      <c r="T53" s="128"/>
      <c r="U53" s="126"/>
      <c r="V53" s="129"/>
      <c r="W53" s="126"/>
      <c r="X53" s="126"/>
      <c r="Y53" s="126"/>
      <c r="Z53" s="124"/>
    </row>
    <row r="54" spans="1:26" ht="23.25" hidden="1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24"/>
      <c r="R54" s="126"/>
      <c r="S54" s="127"/>
      <c r="T54" s="128"/>
      <c r="U54" s="126"/>
      <c r="V54" s="129"/>
      <c r="W54" s="126"/>
      <c r="X54" s="126"/>
      <c r="Y54" s="126"/>
      <c r="Z54" s="124"/>
    </row>
    <row r="55" spans="1:26" ht="23.25" hidden="1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24"/>
      <c r="R55" s="126"/>
      <c r="S55" s="127"/>
      <c r="T55" s="128"/>
      <c r="U55" s="126"/>
      <c r="V55" s="129"/>
      <c r="W55" s="126"/>
      <c r="X55" s="126"/>
      <c r="Y55" s="126"/>
      <c r="Z55" s="124"/>
    </row>
    <row r="56" spans="1:26" ht="23.25" hidden="1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24"/>
      <c r="R56" s="126"/>
      <c r="S56" s="127"/>
      <c r="T56" s="128"/>
      <c r="U56" s="126"/>
      <c r="V56" s="129"/>
      <c r="W56" s="126"/>
      <c r="X56" s="126"/>
      <c r="Y56" s="126"/>
      <c r="Z56" s="124"/>
    </row>
    <row r="57" spans="1:26" ht="23.25" hidden="1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24"/>
      <c r="R57" s="126"/>
      <c r="S57" s="127"/>
      <c r="T57" s="128"/>
      <c r="U57" s="126"/>
      <c r="V57" s="129"/>
      <c r="W57" s="126"/>
      <c r="X57" s="126"/>
      <c r="Y57" s="126"/>
      <c r="Z57" s="124"/>
    </row>
    <row r="58" spans="1:26" ht="23.25" hidden="1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24"/>
      <c r="R58" s="126"/>
      <c r="S58" s="127"/>
      <c r="T58" s="128"/>
      <c r="U58" s="126"/>
      <c r="V58" s="129"/>
      <c r="W58" s="126"/>
      <c r="X58" s="126"/>
      <c r="Y58" s="126"/>
      <c r="Z58" s="124"/>
    </row>
    <row r="59" spans="1:26" ht="23.25" hidden="1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24"/>
      <c r="R59" s="126"/>
      <c r="S59" s="127"/>
      <c r="T59" s="128"/>
      <c r="U59" s="126"/>
      <c r="V59" s="129"/>
      <c r="W59" s="126"/>
      <c r="X59" s="126"/>
      <c r="Y59" s="126"/>
      <c r="Z59" s="124"/>
    </row>
    <row r="60" spans="1:26" ht="23.25" hidden="1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24"/>
      <c r="R60" s="126"/>
      <c r="S60" s="127"/>
      <c r="T60" s="128"/>
      <c r="U60" s="126"/>
      <c r="V60" s="129"/>
      <c r="W60" s="126"/>
      <c r="X60" s="126"/>
      <c r="Y60" s="126"/>
      <c r="Z60" s="124"/>
    </row>
    <row r="61" spans="1:26" ht="23.25" hidden="1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24"/>
      <c r="R61" s="126"/>
      <c r="S61" s="127"/>
      <c r="T61" s="128"/>
      <c r="U61" s="126"/>
      <c r="V61" s="129"/>
      <c r="W61" s="126"/>
      <c r="X61" s="126"/>
      <c r="Y61" s="126"/>
      <c r="Z61" s="124"/>
    </row>
    <row r="62" spans="1:26" ht="23.25" hidden="1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24"/>
      <c r="R62" s="126"/>
      <c r="S62" s="127"/>
      <c r="T62" s="128"/>
      <c r="U62" s="126"/>
      <c r="V62" s="129"/>
      <c r="W62" s="126"/>
      <c r="X62" s="126"/>
      <c r="Y62" s="126"/>
      <c r="Z62" s="124"/>
    </row>
    <row r="63" spans="1:26" ht="23.25" hidden="1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24"/>
      <c r="R63" s="126"/>
      <c r="S63" s="127"/>
      <c r="T63" s="128"/>
      <c r="U63" s="126"/>
      <c r="V63" s="129"/>
      <c r="W63" s="126"/>
      <c r="X63" s="126"/>
      <c r="Y63" s="126"/>
      <c r="Z63" s="124"/>
    </row>
    <row r="64" spans="1:26" ht="23.25" hidden="1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4"/>
      <c r="R64" s="126"/>
      <c r="S64" s="127"/>
      <c r="T64" s="128"/>
      <c r="U64" s="126"/>
      <c r="V64" s="129"/>
      <c r="W64" s="126"/>
      <c r="X64" s="126"/>
      <c r="Y64" s="126"/>
      <c r="Z64" s="124"/>
    </row>
    <row r="65" spans="1:26" ht="23.25" hidden="1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24"/>
      <c r="R65" s="126"/>
      <c r="S65" s="127"/>
      <c r="T65" s="128"/>
      <c r="U65" s="126"/>
      <c r="V65" s="129"/>
      <c r="W65" s="126"/>
      <c r="X65" s="126"/>
      <c r="Y65" s="126"/>
      <c r="Z65" s="124"/>
    </row>
    <row r="66" spans="1:26" ht="23.25" hidden="1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24"/>
      <c r="R66" s="126"/>
      <c r="S66" s="127"/>
      <c r="T66" s="128"/>
      <c r="U66" s="126"/>
      <c r="V66" s="129"/>
      <c r="W66" s="126"/>
      <c r="X66" s="126"/>
      <c r="Y66" s="126"/>
      <c r="Z66" s="124"/>
    </row>
    <row r="67" spans="1:26" ht="23.25" hidden="1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24"/>
      <c r="R67" s="126"/>
      <c r="S67" s="127"/>
      <c r="T67" s="128"/>
      <c r="U67" s="126"/>
      <c r="V67" s="129"/>
      <c r="W67" s="126"/>
      <c r="X67" s="126"/>
      <c r="Y67" s="126"/>
      <c r="Z67" s="124"/>
    </row>
    <row r="68" spans="1:26" ht="23.25" hidden="1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4"/>
      <c r="R68" s="126"/>
      <c r="S68" s="127"/>
      <c r="T68" s="128"/>
      <c r="U68" s="126"/>
      <c r="V68" s="129"/>
      <c r="W68" s="126"/>
      <c r="X68" s="126"/>
      <c r="Y68" s="126"/>
      <c r="Z68" s="124"/>
    </row>
    <row r="69" spans="1:26" ht="23.25" hidden="1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24"/>
      <c r="R69" s="126"/>
      <c r="S69" s="127"/>
      <c r="T69" s="128"/>
      <c r="U69" s="126"/>
      <c r="V69" s="129"/>
      <c r="W69" s="126"/>
      <c r="X69" s="126"/>
      <c r="Y69" s="126"/>
      <c r="Z69" s="124"/>
    </row>
    <row r="70" spans="1:26" ht="23.25" hidden="1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24"/>
      <c r="R70" s="126"/>
      <c r="S70" s="127"/>
      <c r="T70" s="128"/>
      <c r="U70" s="126"/>
      <c r="V70" s="129"/>
      <c r="W70" s="126"/>
      <c r="X70" s="126"/>
      <c r="Y70" s="126"/>
      <c r="Z70" s="124"/>
    </row>
    <row r="71" spans="1:26" ht="23.25" hidden="1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24"/>
      <c r="R71" s="126"/>
      <c r="S71" s="127"/>
      <c r="T71" s="128"/>
      <c r="U71" s="126"/>
      <c r="V71" s="129"/>
      <c r="W71" s="126"/>
      <c r="X71" s="126"/>
      <c r="Y71" s="126"/>
      <c r="Z71" s="124"/>
    </row>
    <row r="72" spans="1:26" ht="23.25" hidden="1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6"/>
      <c r="S72" s="127"/>
      <c r="T72" s="128"/>
      <c r="U72" s="126"/>
      <c r="V72" s="129"/>
      <c r="W72" s="126"/>
      <c r="X72" s="126"/>
      <c r="Y72" s="126"/>
      <c r="Z72" s="124"/>
    </row>
    <row r="73" spans="1:26" ht="23.25" hidden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24"/>
      <c r="R73" s="126"/>
      <c r="S73" s="127"/>
      <c r="T73" s="128"/>
      <c r="U73" s="126"/>
      <c r="V73" s="129"/>
      <c r="W73" s="126"/>
      <c r="X73" s="126"/>
      <c r="Y73" s="126"/>
      <c r="Z73" s="124"/>
    </row>
    <row r="74" spans="1:26" ht="23.25" hidden="1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24"/>
      <c r="R74" s="126"/>
      <c r="S74" s="127"/>
      <c r="T74" s="128"/>
      <c r="U74" s="126"/>
      <c r="V74" s="129"/>
      <c r="W74" s="126"/>
      <c r="X74" s="126"/>
      <c r="Y74" s="126"/>
      <c r="Z74" s="124"/>
    </row>
    <row r="75" spans="1:26" ht="23.25" hidden="1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24"/>
      <c r="R75" s="126"/>
      <c r="S75" s="127"/>
      <c r="T75" s="128"/>
      <c r="U75" s="126"/>
      <c r="V75" s="129"/>
      <c r="W75" s="126"/>
      <c r="X75" s="126"/>
      <c r="Y75" s="126"/>
      <c r="Z75" s="124"/>
    </row>
    <row r="76" spans="1:26" ht="23.25" hidden="1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24"/>
      <c r="R76" s="126"/>
      <c r="S76" s="127"/>
      <c r="T76" s="128"/>
      <c r="U76" s="126"/>
      <c r="V76" s="129"/>
      <c r="W76" s="126"/>
      <c r="X76" s="126"/>
      <c r="Y76" s="126"/>
      <c r="Z76" s="124"/>
    </row>
    <row r="77" spans="1:26" ht="23.25" hidden="1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24"/>
      <c r="R77" s="126"/>
      <c r="S77" s="127"/>
      <c r="T77" s="128"/>
      <c r="U77" s="126"/>
      <c r="V77" s="129"/>
      <c r="W77" s="126"/>
      <c r="X77" s="126"/>
      <c r="Y77" s="126"/>
      <c r="Z77" s="124"/>
    </row>
    <row r="78" spans="1:26" ht="23.25" hidden="1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24"/>
      <c r="R78" s="126"/>
      <c r="S78" s="127"/>
      <c r="T78" s="128"/>
      <c r="U78" s="126"/>
      <c r="V78" s="129"/>
      <c r="W78" s="126"/>
      <c r="X78" s="126"/>
      <c r="Y78" s="126"/>
      <c r="Z78" s="124"/>
    </row>
    <row r="79" spans="1:26" ht="23.25" hidden="1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24"/>
      <c r="R79" s="126"/>
      <c r="S79" s="127"/>
      <c r="T79" s="128"/>
      <c r="U79" s="126"/>
      <c r="V79" s="129"/>
      <c r="W79" s="126"/>
      <c r="X79" s="126"/>
      <c r="Y79" s="126"/>
      <c r="Z79" s="124"/>
    </row>
    <row r="80" spans="1:26" ht="23.25" hidden="1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24"/>
      <c r="R80" s="126"/>
      <c r="S80" s="127"/>
      <c r="T80" s="128"/>
      <c r="U80" s="126"/>
      <c r="V80" s="129"/>
      <c r="W80" s="126"/>
      <c r="X80" s="126"/>
      <c r="Y80" s="126"/>
      <c r="Z80" s="124"/>
    </row>
    <row r="81" spans="1:26" ht="23.25" hidden="1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24"/>
      <c r="R81" s="126"/>
      <c r="S81" s="127"/>
      <c r="T81" s="128"/>
      <c r="U81" s="126"/>
      <c r="V81" s="129"/>
      <c r="W81" s="126"/>
      <c r="X81" s="126"/>
      <c r="Y81" s="126"/>
      <c r="Z81" s="124"/>
    </row>
    <row r="82" spans="1:26" ht="23.25" hidden="1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4"/>
      <c r="R82" s="126"/>
      <c r="S82" s="127"/>
      <c r="T82" s="128"/>
      <c r="U82" s="126"/>
      <c r="V82" s="129"/>
      <c r="W82" s="126"/>
      <c r="X82" s="126"/>
      <c r="Y82" s="126"/>
      <c r="Z82" s="124"/>
    </row>
    <row r="83" spans="1:26" ht="23.25" hidden="1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24"/>
      <c r="R83" s="126"/>
      <c r="S83" s="127"/>
      <c r="T83" s="128"/>
      <c r="U83" s="126"/>
      <c r="V83" s="129"/>
      <c r="W83" s="126"/>
      <c r="X83" s="126"/>
      <c r="Y83" s="126"/>
      <c r="Z83" s="124"/>
    </row>
    <row r="84" spans="1:26" ht="23.25" hidden="1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24"/>
      <c r="R84" s="126"/>
      <c r="S84" s="127"/>
      <c r="T84" s="128"/>
      <c r="U84" s="126"/>
      <c r="V84" s="129"/>
      <c r="W84" s="126"/>
      <c r="X84" s="126"/>
      <c r="Y84" s="126"/>
      <c r="Z84" s="124"/>
    </row>
    <row r="85" spans="1:26" ht="23.25" hidden="1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24"/>
      <c r="R85" s="126"/>
      <c r="S85" s="127"/>
      <c r="T85" s="128"/>
      <c r="U85" s="126"/>
      <c r="V85" s="129"/>
      <c r="W85" s="126"/>
      <c r="X85" s="126"/>
      <c r="Y85" s="126"/>
      <c r="Z85" s="124"/>
    </row>
    <row r="86" spans="1:26" ht="23.25" hidden="1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24"/>
      <c r="R86" s="126"/>
      <c r="S86" s="127"/>
      <c r="T86" s="128"/>
      <c r="U86" s="126"/>
      <c r="V86" s="129"/>
      <c r="W86" s="126"/>
      <c r="X86" s="126"/>
      <c r="Y86" s="126"/>
      <c r="Z86" s="124"/>
    </row>
    <row r="87" spans="1:26" ht="23.25" hidden="1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24"/>
      <c r="R87" s="126"/>
      <c r="S87" s="127"/>
      <c r="T87" s="128"/>
      <c r="U87" s="126"/>
      <c r="V87" s="129"/>
      <c r="W87" s="126"/>
      <c r="X87" s="126"/>
      <c r="Y87" s="126"/>
      <c r="Z87" s="124"/>
    </row>
    <row r="88" spans="1:26" ht="23.25" hidden="1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24"/>
      <c r="R88" s="126"/>
      <c r="S88" s="127"/>
      <c r="T88" s="128"/>
      <c r="U88" s="126"/>
      <c r="V88" s="129"/>
      <c r="W88" s="126"/>
      <c r="X88" s="126"/>
      <c r="Y88" s="126"/>
      <c r="Z88" s="124"/>
    </row>
    <row r="89" spans="1:26" ht="23.25" hidden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24"/>
      <c r="R89" s="126"/>
      <c r="S89" s="127"/>
      <c r="T89" s="128"/>
      <c r="U89" s="126"/>
      <c r="V89" s="129"/>
      <c r="W89" s="126"/>
      <c r="X89" s="126"/>
      <c r="Y89" s="126"/>
      <c r="Z89" s="124"/>
    </row>
    <row r="90" spans="1:26" ht="23.25" hidden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24"/>
      <c r="R90" s="126"/>
      <c r="S90" s="127"/>
      <c r="T90" s="128"/>
      <c r="U90" s="126"/>
      <c r="V90" s="129"/>
      <c r="W90" s="126"/>
      <c r="X90" s="126"/>
      <c r="Y90" s="126"/>
      <c r="Z90" s="124"/>
    </row>
    <row r="91" spans="1:26" ht="23.25" hidden="1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24"/>
      <c r="R91" s="126"/>
      <c r="S91" s="127"/>
      <c r="T91" s="128"/>
      <c r="U91" s="126"/>
      <c r="V91" s="129"/>
      <c r="W91" s="126"/>
      <c r="X91" s="126"/>
      <c r="Y91" s="126"/>
      <c r="Z91" s="124"/>
    </row>
    <row r="92" spans="1:26" ht="23.25" hidden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24"/>
      <c r="R92" s="126"/>
      <c r="S92" s="127"/>
      <c r="T92" s="128"/>
      <c r="U92" s="126"/>
      <c r="V92" s="129"/>
      <c r="W92" s="126"/>
      <c r="X92" s="126"/>
      <c r="Y92" s="126"/>
      <c r="Z92" s="124"/>
    </row>
    <row r="93" spans="1:26" ht="23.25" hidden="1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24"/>
      <c r="R93" s="126"/>
      <c r="S93" s="127"/>
      <c r="T93" s="128"/>
      <c r="U93" s="126"/>
      <c r="V93" s="129"/>
      <c r="W93" s="126"/>
      <c r="X93" s="126"/>
      <c r="Y93" s="126"/>
      <c r="Z93" s="124"/>
    </row>
    <row r="94" spans="1:26" ht="23.25" hidden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24"/>
      <c r="R94" s="126"/>
      <c r="S94" s="127"/>
      <c r="T94" s="128"/>
      <c r="U94" s="126"/>
      <c r="V94" s="129"/>
      <c r="W94" s="126"/>
      <c r="X94" s="126"/>
      <c r="Y94" s="126"/>
      <c r="Z94" s="124"/>
    </row>
    <row r="95" spans="1:26" ht="23.25" hidden="1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24"/>
      <c r="R95" s="126"/>
      <c r="S95" s="127"/>
      <c r="T95" s="128"/>
      <c r="U95" s="126"/>
      <c r="V95" s="129"/>
      <c r="W95" s="126"/>
      <c r="X95" s="126"/>
      <c r="Y95" s="126"/>
      <c r="Z95" s="124"/>
    </row>
    <row r="96" spans="1:26" ht="23.25" hidden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24"/>
      <c r="R96" s="126"/>
      <c r="S96" s="127"/>
      <c r="T96" s="128"/>
      <c r="U96" s="126"/>
      <c r="V96" s="129"/>
      <c r="W96" s="126"/>
      <c r="X96" s="126"/>
      <c r="Y96" s="126"/>
      <c r="Z96" s="124"/>
    </row>
    <row r="97" spans="1:26" ht="23.25" hidden="1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24"/>
      <c r="R97" s="126"/>
      <c r="S97" s="127"/>
      <c r="T97" s="128"/>
      <c r="U97" s="126"/>
      <c r="V97" s="129"/>
      <c r="W97" s="126"/>
      <c r="X97" s="126"/>
      <c r="Y97" s="126"/>
      <c r="Z97" s="124"/>
    </row>
    <row r="98" spans="1:26" ht="23.25" hidden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24"/>
      <c r="R98" s="126"/>
      <c r="S98" s="127"/>
      <c r="T98" s="128"/>
      <c r="U98" s="126"/>
      <c r="V98" s="129"/>
      <c r="W98" s="126"/>
      <c r="X98" s="126"/>
      <c r="Y98" s="126"/>
      <c r="Z98" s="124"/>
    </row>
    <row r="99" spans="1:26" ht="23.25" hidden="1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24"/>
      <c r="R99" s="126"/>
      <c r="S99" s="127"/>
      <c r="T99" s="128"/>
      <c r="U99" s="126"/>
      <c r="V99" s="129"/>
      <c r="W99" s="126"/>
      <c r="X99" s="126"/>
      <c r="Y99" s="126"/>
      <c r="Z99" s="124"/>
    </row>
    <row r="100" spans="1:26" ht="23.25" hidden="1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24"/>
      <c r="R100" s="126"/>
      <c r="S100" s="127"/>
      <c r="T100" s="128"/>
      <c r="U100" s="126"/>
      <c r="V100" s="129"/>
      <c r="W100" s="126"/>
      <c r="X100" s="126"/>
      <c r="Y100" s="126"/>
      <c r="Z100" s="124"/>
    </row>
    <row r="101" spans="1:26" ht="23.25" hidden="1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5"/>
      <c r="Q101" s="124"/>
      <c r="R101" s="126"/>
      <c r="S101" s="127"/>
      <c r="T101" s="128"/>
      <c r="U101" s="126"/>
      <c r="V101" s="129"/>
      <c r="W101" s="126"/>
      <c r="X101" s="126"/>
      <c r="Y101" s="126"/>
      <c r="Z101" s="124"/>
    </row>
    <row r="102" spans="1:26" ht="23.25" hidden="1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24"/>
      <c r="R102" s="126"/>
      <c r="S102" s="127"/>
      <c r="T102" s="128"/>
      <c r="U102" s="126"/>
      <c r="V102" s="129"/>
      <c r="W102" s="126"/>
      <c r="X102" s="126"/>
      <c r="Y102" s="126"/>
      <c r="Z102" s="124"/>
    </row>
    <row r="103" spans="1:26" ht="23.25" hidden="1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5"/>
      <c r="Q103" s="124"/>
      <c r="R103" s="126"/>
      <c r="S103" s="127"/>
      <c r="T103" s="128"/>
      <c r="U103" s="126"/>
      <c r="V103" s="129"/>
      <c r="W103" s="126"/>
      <c r="X103" s="126"/>
      <c r="Y103" s="126"/>
      <c r="Z103" s="124"/>
    </row>
    <row r="104" spans="1:26" ht="23.25" hidden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5"/>
      <c r="Q104" s="124"/>
      <c r="R104" s="126"/>
      <c r="S104" s="127"/>
      <c r="T104" s="128"/>
      <c r="U104" s="126"/>
      <c r="V104" s="129"/>
      <c r="W104" s="126"/>
      <c r="X104" s="126"/>
      <c r="Y104" s="126"/>
      <c r="Z104" s="124"/>
    </row>
    <row r="105" spans="1:26" ht="23.25" hidden="1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5"/>
      <c r="Q105" s="124"/>
      <c r="R105" s="126"/>
      <c r="S105" s="127"/>
      <c r="T105" s="128"/>
      <c r="U105" s="126"/>
      <c r="V105" s="129"/>
      <c r="W105" s="126"/>
      <c r="X105" s="126"/>
      <c r="Y105" s="126"/>
      <c r="Z105" s="124"/>
    </row>
    <row r="106" spans="1:26" ht="23.25" hidden="1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  <c r="Q106" s="124"/>
      <c r="R106" s="126"/>
      <c r="S106" s="127"/>
      <c r="T106" s="128"/>
      <c r="U106" s="126"/>
      <c r="V106" s="129"/>
      <c r="W106" s="126"/>
      <c r="X106" s="126"/>
      <c r="Y106" s="126"/>
      <c r="Z106" s="124"/>
    </row>
    <row r="107" spans="1:26" ht="23.25" hidden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  <c r="Q107" s="124"/>
      <c r="R107" s="126"/>
      <c r="S107" s="127"/>
      <c r="T107" s="128"/>
      <c r="U107" s="126"/>
      <c r="V107" s="129"/>
      <c r="W107" s="126"/>
      <c r="X107" s="126"/>
      <c r="Y107" s="126"/>
      <c r="Z107" s="124"/>
    </row>
    <row r="108" spans="1:26" ht="23.25" hidden="1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5"/>
      <c r="Q108" s="124"/>
      <c r="R108" s="126"/>
      <c r="S108" s="127"/>
      <c r="T108" s="128"/>
      <c r="U108" s="126"/>
      <c r="V108" s="129"/>
      <c r="W108" s="126"/>
      <c r="X108" s="126"/>
      <c r="Y108" s="126"/>
      <c r="Z108" s="124"/>
    </row>
    <row r="109" spans="1:26" ht="23.25" hidden="1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24"/>
      <c r="R109" s="126"/>
      <c r="S109" s="127"/>
      <c r="T109" s="128"/>
      <c r="U109" s="126"/>
      <c r="V109" s="129"/>
      <c r="W109" s="126"/>
      <c r="X109" s="126"/>
      <c r="Y109" s="126"/>
      <c r="Z109" s="124"/>
    </row>
    <row r="110" spans="1:26" ht="23.25" hidden="1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  <c r="Q110" s="124"/>
      <c r="R110" s="126"/>
      <c r="S110" s="127"/>
      <c r="T110" s="128"/>
      <c r="U110" s="126"/>
      <c r="V110" s="129"/>
      <c r="W110" s="126"/>
      <c r="X110" s="126"/>
      <c r="Y110" s="126"/>
      <c r="Z110" s="124"/>
    </row>
    <row r="111" spans="1:26" ht="23.25" hidden="1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24"/>
      <c r="R111" s="126"/>
      <c r="S111" s="127"/>
      <c r="T111" s="128"/>
      <c r="U111" s="126"/>
      <c r="V111" s="129"/>
      <c r="W111" s="126"/>
      <c r="X111" s="126"/>
      <c r="Y111" s="126"/>
      <c r="Z111" s="124"/>
    </row>
    <row r="112" spans="1:26" ht="23.25" hidden="1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  <c r="Q112" s="124"/>
      <c r="R112" s="126"/>
      <c r="S112" s="127"/>
      <c r="T112" s="128"/>
      <c r="U112" s="126"/>
      <c r="V112" s="129"/>
      <c r="W112" s="126"/>
      <c r="X112" s="126"/>
      <c r="Y112" s="126"/>
      <c r="Z112" s="124"/>
    </row>
    <row r="113" spans="1:26" ht="23.25" hidden="1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24"/>
      <c r="R113" s="126"/>
      <c r="S113" s="127"/>
      <c r="T113" s="128"/>
      <c r="U113" s="126"/>
      <c r="V113" s="129"/>
      <c r="W113" s="126"/>
      <c r="X113" s="126"/>
      <c r="Y113" s="126"/>
      <c r="Z113" s="124"/>
    </row>
    <row r="114" spans="1:26" ht="23.25" hidden="1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5"/>
      <c r="Q114" s="124"/>
      <c r="R114" s="126"/>
      <c r="S114" s="127"/>
      <c r="T114" s="128"/>
      <c r="U114" s="126"/>
      <c r="V114" s="129"/>
      <c r="W114" s="126"/>
      <c r="X114" s="126"/>
      <c r="Y114" s="126"/>
      <c r="Z114" s="124"/>
    </row>
    <row r="115" spans="1:26" ht="23.25" hidden="1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24"/>
      <c r="R115" s="126"/>
      <c r="S115" s="127"/>
      <c r="T115" s="128"/>
      <c r="U115" s="126"/>
      <c r="V115" s="129"/>
      <c r="W115" s="126"/>
      <c r="X115" s="126"/>
      <c r="Y115" s="126"/>
      <c r="Z115" s="124"/>
    </row>
    <row r="116" spans="1:26" ht="23.25" hidden="1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  <c r="Q116" s="124"/>
      <c r="R116" s="126"/>
      <c r="S116" s="127"/>
      <c r="T116" s="128"/>
      <c r="U116" s="126"/>
      <c r="V116" s="129"/>
      <c r="W116" s="126"/>
      <c r="X116" s="126"/>
      <c r="Y116" s="126"/>
      <c r="Z116" s="124"/>
    </row>
    <row r="117" spans="1:26" ht="23.25" hidden="1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24"/>
      <c r="R117" s="126"/>
      <c r="S117" s="127"/>
      <c r="T117" s="128"/>
      <c r="U117" s="126"/>
      <c r="V117" s="129"/>
      <c r="W117" s="126"/>
      <c r="X117" s="126"/>
      <c r="Y117" s="126"/>
      <c r="Z117" s="124"/>
    </row>
    <row r="118" spans="1:26" ht="23.25" hidden="1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5"/>
      <c r="Q118" s="124"/>
      <c r="R118" s="126"/>
      <c r="S118" s="127"/>
      <c r="T118" s="128"/>
      <c r="U118" s="126"/>
      <c r="V118" s="129"/>
      <c r="W118" s="126"/>
      <c r="X118" s="126"/>
      <c r="Y118" s="126"/>
      <c r="Z118" s="124"/>
    </row>
    <row r="119" spans="1:26" ht="23.25" hidden="1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5"/>
      <c r="Q119" s="124"/>
      <c r="R119" s="126"/>
      <c r="S119" s="127"/>
      <c r="T119" s="128"/>
      <c r="U119" s="126"/>
      <c r="V119" s="129"/>
      <c r="W119" s="126"/>
      <c r="X119" s="126"/>
      <c r="Y119" s="126"/>
      <c r="Z119" s="124"/>
    </row>
    <row r="120" spans="1:26" ht="23.25" hidden="1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5"/>
      <c r="Q120" s="124"/>
      <c r="R120" s="126"/>
      <c r="S120" s="127"/>
      <c r="T120" s="128"/>
      <c r="U120" s="126"/>
      <c r="V120" s="129"/>
      <c r="W120" s="126"/>
      <c r="X120" s="126"/>
      <c r="Y120" s="126"/>
      <c r="Z120" s="124"/>
    </row>
    <row r="121" spans="1:26" ht="23.25" hidden="1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5"/>
      <c r="Q121" s="124"/>
      <c r="R121" s="126"/>
      <c r="S121" s="127"/>
      <c r="T121" s="128"/>
      <c r="U121" s="126"/>
      <c r="V121" s="129"/>
      <c r="W121" s="126"/>
      <c r="X121" s="126"/>
      <c r="Y121" s="126"/>
      <c r="Z121" s="124"/>
    </row>
    <row r="122" spans="1:26" ht="23.25" hidden="1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5"/>
      <c r="Q122" s="124"/>
      <c r="R122" s="126"/>
      <c r="S122" s="127"/>
      <c r="T122" s="128"/>
      <c r="U122" s="126"/>
      <c r="V122" s="129"/>
      <c r="W122" s="126"/>
      <c r="X122" s="126"/>
      <c r="Y122" s="126"/>
      <c r="Z122" s="124"/>
    </row>
    <row r="123" spans="1:26" ht="23.25" hidden="1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5"/>
      <c r="Q123" s="124"/>
      <c r="R123" s="126"/>
      <c r="S123" s="127"/>
      <c r="T123" s="128"/>
      <c r="U123" s="126"/>
      <c r="V123" s="129"/>
      <c r="W123" s="126"/>
      <c r="X123" s="126"/>
      <c r="Y123" s="126"/>
      <c r="Z123" s="124"/>
    </row>
    <row r="124" spans="1:26" ht="23.25" hidden="1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5"/>
      <c r="Q124" s="124"/>
      <c r="R124" s="126"/>
      <c r="S124" s="127"/>
      <c r="T124" s="128"/>
      <c r="U124" s="126"/>
      <c r="V124" s="129"/>
      <c r="W124" s="126"/>
      <c r="X124" s="126"/>
      <c r="Y124" s="126"/>
      <c r="Z124" s="124"/>
    </row>
    <row r="125" spans="1:26" ht="23.25" hidden="1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5"/>
      <c r="Q125" s="124"/>
      <c r="R125" s="126"/>
      <c r="S125" s="127"/>
      <c r="T125" s="128"/>
      <c r="U125" s="126"/>
      <c r="V125" s="129"/>
      <c r="W125" s="126"/>
      <c r="X125" s="126"/>
      <c r="Y125" s="126"/>
      <c r="Z125" s="124"/>
    </row>
    <row r="126" spans="1:26" ht="23.25" hidden="1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5"/>
      <c r="Q126" s="124"/>
      <c r="R126" s="126"/>
      <c r="S126" s="127"/>
      <c r="T126" s="128"/>
      <c r="U126" s="126"/>
      <c r="V126" s="129"/>
      <c r="W126" s="126"/>
      <c r="X126" s="126"/>
      <c r="Y126" s="126"/>
      <c r="Z126" s="124"/>
    </row>
    <row r="127" spans="1:26" ht="23.25" hidden="1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5"/>
      <c r="Q127" s="124"/>
      <c r="R127" s="126"/>
      <c r="S127" s="127"/>
      <c r="T127" s="128"/>
      <c r="U127" s="126"/>
      <c r="V127" s="129"/>
      <c r="W127" s="126"/>
      <c r="X127" s="126"/>
      <c r="Y127" s="126"/>
      <c r="Z127" s="124"/>
    </row>
    <row r="128" spans="1:26" ht="23.25" hidden="1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5"/>
      <c r="Q128" s="124"/>
      <c r="R128" s="126"/>
      <c r="S128" s="127"/>
      <c r="T128" s="128"/>
      <c r="U128" s="126"/>
      <c r="V128" s="129"/>
      <c r="W128" s="126"/>
      <c r="X128" s="126"/>
      <c r="Y128" s="126"/>
      <c r="Z128" s="124"/>
    </row>
    <row r="129" spans="1:26" ht="23.25" hidden="1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5"/>
      <c r="Q129" s="124"/>
      <c r="R129" s="126"/>
      <c r="S129" s="127"/>
      <c r="T129" s="128"/>
      <c r="U129" s="126"/>
      <c r="V129" s="129"/>
      <c r="W129" s="126"/>
      <c r="X129" s="126"/>
      <c r="Y129" s="126"/>
      <c r="Z129" s="124"/>
    </row>
    <row r="130" spans="1:26" ht="23.25" hidden="1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5"/>
      <c r="Q130" s="124"/>
      <c r="R130" s="126"/>
      <c r="S130" s="127"/>
      <c r="T130" s="128"/>
      <c r="U130" s="126"/>
      <c r="V130" s="129"/>
      <c r="W130" s="126"/>
      <c r="X130" s="126"/>
      <c r="Y130" s="126"/>
      <c r="Z130" s="124"/>
    </row>
    <row r="131" spans="1:26" ht="23.25" hidden="1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5"/>
      <c r="Q131" s="124"/>
      <c r="R131" s="126"/>
      <c r="S131" s="127"/>
      <c r="T131" s="128"/>
      <c r="U131" s="126"/>
      <c r="V131" s="129"/>
      <c r="W131" s="126"/>
      <c r="X131" s="126"/>
      <c r="Y131" s="126"/>
      <c r="Z131" s="124"/>
    </row>
    <row r="132" spans="1:26" ht="23.25" hidden="1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5"/>
      <c r="Q132" s="124"/>
      <c r="R132" s="126"/>
      <c r="S132" s="127"/>
      <c r="T132" s="128"/>
      <c r="U132" s="126"/>
      <c r="V132" s="129"/>
      <c r="W132" s="126"/>
      <c r="X132" s="126"/>
      <c r="Y132" s="126"/>
      <c r="Z132" s="124"/>
    </row>
    <row r="133" spans="1:26" ht="23.25" hidden="1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5"/>
      <c r="Q133" s="124"/>
      <c r="R133" s="126"/>
      <c r="S133" s="127"/>
      <c r="T133" s="128"/>
      <c r="U133" s="126"/>
      <c r="V133" s="129"/>
      <c r="W133" s="126"/>
      <c r="X133" s="126"/>
      <c r="Y133" s="126"/>
      <c r="Z133" s="124"/>
    </row>
    <row r="134" spans="1:26" ht="23.25" hidden="1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5"/>
      <c r="Q134" s="124"/>
      <c r="R134" s="126"/>
      <c r="S134" s="127"/>
      <c r="T134" s="128"/>
      <c r="U134" s="126"/>
      <c r="V134" s="129"/>
      <c r="W134" s="126"/>
      <c r="X134" s="126"/>
      <c r="Y134" s="126"/>
      <c r="Z134" s="124"/>
    </row>
    <row r="135" spans="1:26" ht="23.25" hidden="1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5"/>
      <c r="Q135" s="124"/>
      <c r="R135" s="126"/>
      <c r="S135" s="127"/>
      <c r="T135" s="128"/>
      <c r="U135" s="126"/>
      <c r="V135" s="129"/>
      <c r="W135" s="126"/>
      <c r="X135" s="126"/>
      <c r="Y135" s="126"/>
      <c r="Z135" s="124"/>
    </row>
    <row r="136" spans="1:26" ht="23.25" hidden="1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5"/>
      <c r="Q136" s="124"/>
      <c r="R136" s="126"/>
      <c r="S136" s="127"/>
      <c r="T136" s="128"/>
      <c r="U136" s="126"/>
      <c r="V136" s="129"/>
      <c r="W136" s="126"/>
      <c r="X136" s="126"/>
      <c r="Y136" s="126"/>
      <c r="Z136" s="124"/>
    </row>
    <row r="137" spans="1:26" ht="23.25" hidden="1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24"/>
      <c r="R137" s="126"/>
      <c r="S137" s="127"/>
      <c r="T137" s="128"/>
      <c r="U137" s="126"/>
      <c r="V137" s="129"/>
      <c r="W137" s="126"/>
      <c r="X137" s="126"/>
      <c r="Y137" s="126"/>
      <c r="Z137" s="124"/>
    </row>
    <row r="138" spans="1:26" ht="23.25" hidden="1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5"/>
      <c r="Q138" s="124"/>
      <c r="R138" s="126"/>
      <c r="S138" s="127"/>
      <c r="T138" s="128"/>
      <c r="U138" s="126"/>
      <c r="V138" s="129"/>
      <c r="W138" s="126"/>
      <c r="X138" s="126"/>
      <c r="Y138" s="126"/>
      <c r="Z138" s="124"/>
    </row>
    <row r="139" spans="1:26" ht="23.25" hidden="1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5"/>
      <c r="Q139" s="124"/>
      <c r="R139" s="126"/>
      <c r="S139" s="127"/>
      <c r="T139" s="128"/>
      <c r="U139" s="126"/>
      <c r="V139" s="129"/>
      <c r="W139" s="126"/>
      <c r="X139" s="126"/>
      <c r="Y139" s="126"/>
      <c r="Z139" s="124"/>
    </row>
    <row r="140" spans="1:26" ht="23.25" hidden="1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  <c r="Q140" s="124"/>
      <c r="R140" s="126"/>
      <c r="S140" s="127"/>
      <c r="T140" s="128"/>
      <c r="U140" s="126"/>
      <c r="V140" s="129"/>
      <c r="W140" s="126"/>
      <c r="X140" s="126"/>
      <c r="Y140" s="126"/>
      <c r="Z140" s="124"/>
    </row>
    <row r="141" spans="1:26" ht="23.25" hidden="1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5"/>
      <c r="Q141" s="124"/>
      <c r="R141" s="126"/>
      <c r="S141" s="127"/>
      <c r="T141" s="128"/>
      <c r="U141" s="126"/>
      <c r="V141" s="129"/>
      <c r="W141" s="126"/>
      <c r="X141" s="126"/>
      <c r="Y141" s="126"/>
      <c r="Z141" s="124"/>
    </row>
    <row r="142" spans="1:26" ht="23.25" hidden="1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5"/>
      <c r="Q142" s="124"/>
      <c r="R142" s="126"/>
      <c r="S142" s="127"/>
      <c r="T142" s="128"/>
      <c r="U142" s="126"/>
      <c r="V142" s="129"/>
      <c r="W142" s="126"/>
      <c r="X142" s="126"/>
      <c r="Y142" s="126"/>
      <c r="Z142" s="124"/>
    </row>
    <row r="143" spans="1:26" ht="23.25" hidden="1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5"/>
      <c r="Q143" s="124"/>
      <c r="R143" s="126"/>
      <c r="S143" s="127"/>
      <c r="T143" s="128"/>
      <c r="U143" s="126"/>
      <c r="V143" s="129"/>
      <c r="W143" s="126"/>
      <c r="X143" s="126"/>
      <c r="Y143" s="126"/>
      <c r="Z143" s="124"/>
    </row>
    <row r="144" spans="1:26" ht="23.25" hidden="1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5"/>
      <c r="Q144" s="124"/>
      <c r="R144" s="126"/>
      <c r="S144" s="127"/>
      <c r="T144" s="128"/>
      <c r="U144" s="126"/>
      <c r="V144" s="129"/>
      <c r="W144" s="126"/>
      <c r="X144" s="126"/>
      <c r="Y144" s="126"/>
      <c r="Z144" s="124"/>
    </row>
    <row r="145" spans="1:26" ht="23.25" hidden="1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5"/>
      <c r="Q145" s="124"/>
      <c r="R145" s="126"/>
      <c r="S145" s="127"/>
      <c r="T145" s="128"/>
      <c r="U145" s="126"/>
      <c r="V145" s="129"/>
      <c r="W145" s="126"/>
      <c r="X145" s="126"/>
      <c r="Y145" s="126"/>
      <c r="Z145" s="124"/>
    </row>
    <row r="146" spans="1:26" ht="23.25" hidden="1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5"/>
      <c r="Q146" s="124"/>
      <c r="R146" s="126"/>
      <c r="S146" s="127"/>
      <c r="T146" s="128"/>
      <c r="U146" s="126"/>
      <c r="V146" s="129"/>
      <c r="W146" s="126"/>
      <c r="X146" s="126"/>
      <c r="Y146" s="126"/>
      <c r="Z146" s="124"/>
    </row>
    <row r="147" spans="1:26" ht="23.25" hidden="1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5"/>
      <c r="Q147" s="124"/>
      <c r="R147" s="126"/>
      <c r="S147" s="127"/>
      <c r="T147" s="128"/>
      <c r="U147" s="126"/>
      <c r="V147" s="129"/>
      <c r="W147" s="126"/>
      <c r="X147" s="126"/>
      <c r="Y147" s="126"/>
      <c r="Z147" s="124"/>
    </row>
    <row r="148" spans="1:26" ht="23.25" hidden="1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5"/>
      <c r="Q148" s="124"/>
      <c r="R148" s="126"/>
      <c r="S148" s="127"/>
      <c r="T148" s="128"/>
      <c r="U148" s="126"/>
      <c r="V148" s="129"/>
      <c r="W148" s="126"/>
      <c r="X148" s="126"/>
      <c r="Y148" s="126"/>
      <c r="Z148" s="124"/>
    </row>
    <row r="149" spans="1:26" ht="23.25" hidden="1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5"/>
      <c r="Q149" s="124"/>
      <c r="R149" s="126"/>
      <c r="S149" s="127"/>
      <c r="T149" s="128"/>
      <c r="U149" s="126"/>
      <c r="V149" s="129"/>
      <c r="W149" s="126"/>
      <c r="X149" s="126"/>
      <c r="Y149" s="126"/>
      <c r="Z149" s="124"/>
    </row>
    <row r="150" spans="1:26" ht="23.25" hidden="1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5"/>
      <c r="Q150" s="124"/>
      <c r="R150" s="126"/>
      <c r="S150" s="127"/>
      <c r="T150" s="128"/>
      <c r="U150" s="126"/>
      <c r="V150" s="129"/>
      <c r="W150" s="126"/>
      <c r="X150" s="126"/>
      <c r="Y150" s="126"/>
      <c r="Z150" s="124"/>
    </row>
    <row r="151" spans="1:26" ht="23.25" hidden="1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5"/>
      <c r="Q151" s="124"/>
      <c r="R151" s="126"/>
      <c r="S151" s="127"/>
      <c r="T151" s="128"/>
      <c r="U151" s="126"/>
      <c r="V151" s="129"/>
      <c r="W151" s="126"/>
      <c r="X151" s="126"/>
      <c r="Y151" s="126"/>
      <c r="Z151" s="124"/>
    </row>
    <row r="152" spans="1:26" ht="23.25" hidden="1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5"/>
      <c r="Q152" s="124"/>
      <c r="R152" s="126"/>
      <c r="S152" s="127"/>
      <c r="T152" s="128"/>
      <c r="U152" s="126"/>
      <c r="V152" s="129"/>
      <c r="W152" s="126"/>
      <c r="X152" s="126"/>
      <c r="Y152" s="126"/>
      <c r="Z152" s="124"/>
    </row>
    <row r="153" spans="1:26" ht="23.25" hidden="1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5"/>
      <c r="Q153" s="124"/>
      <c r="R153" s="126"/>
      <c r="S153" s="127"/>
      <c r="T153" s="128"/>
      <c r="U153" s="126"/>
      <c r="V153" s="129"/>
      <c r="W153" s="126"/>
      <c r="X153" s="126"/>
      <c r="Y153" s="126"/>
      <c r="Z153" s="124"/>
    </row>
    <row r="154" spans="1:26" ht="23.25" hidden="1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5"/>
      <c r="Q154" s="124"/>
      <c r="R154" s="126"/>
      <c r="S154" s="127"/>
      <c r="T154" s="128"/>
      <c r="U154" s="126"/>
      <c r="V154" s="129"/>
      <c r="W154" s="126"/>
      <c r="X154" s="126"/>
      <c r="Y154" s="126"/>
      <c r="Z154" s="124"/>
    </row>
    <row r="155" spans="1:26" ht="23.25" hidden="1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5"/>
      <c r="Q155" s="124"/>
      <c r="R155" s="126"/>
      <c r="S155" s="127"/>
      <c r="T155" s="128"/>
      <c r="U155" s="126"/>
      <c r="V155" s="129"/>
      <c r="W155" s="126"/>
      <c r="X155" s="126"/>
      <c r="Y155" s="126"/>
      <c r="Z155" s="124"/>
    </row>
    <row r="156" spans="1:26" ht="23.25" hidden="1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5"/>
      <c r="Q156" s="124"/>
      <c r="R156" s="126"/>
      <c r="S156" s="127"/>
      <c r="T156" s="128"/>
      <c r="U156" s="126"/>
      <c r="V156" s="129"/>
      <c r="W156" s="126"/>
      <c r="X156" s="126"/>
      <c r="Y156" s="126"/>
      <c r="Z156" s="124"/>
    </row>
    <row r="157" spans="1:26" ht="23.25" hidden="1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5"/>
      <c r="Q157" s="124"/>
      <c r="R157" s="126"/>
      <c r="S157" s="127"/>
      <c r="T157" s="128"/>
      <c r="U157" s="126"/>
      <c r="V157" s="129"/>
      <c r="W157" s="126"/>
      <c r="X157" s="126"/>
      <c r="Y157" s="126"/>
      <c r="Z157" s="124"/>
    </row>
    <row r="158" spans="1:26" ht="23.25" hidden="1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5"/>
      <c r="Q158" s="124"/>
      <c r="R158" s="126"/>
      <c r="S158" s="127"/>
      <c r="T158" s="128"/>
      <c r="U158" s="126"/>
      <c r="V158" s="129"/>
      <c r="W158" s="126"/>
      <c r="X158" s="126"/>
      <c r="Y158" s="126"/>
      <c r="Z158" s="124"/>
    </row>
    <row r="159" spans="1:26" ht="23.25" hidden="1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5"/>
      <c r="Q159" s="124"/>
      <c r="R159" s="126"/>
      <c r="S159" s="127"/>
      <c r="T159" s="128"/>
      <c r="U159" s="126"/>
      <c r="V159" s="129"/>
      <c r="W159" s="126"/>
      <c r="X159" s="126"/>
      <c r="Y159" s="126"/>
      <c r="Z159" s="124"/>
    </row>
    <row r="160" spans="1:26" ht="23.25" hidden="1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5"/>
      <c r="Q160" s="124"/>
      <c r="R160" s="126"/>
      <c r="S160" s="127"/>
      <c r="T160" s="128"/>
      <c r="U160" s="126"/>
      <c r="V160" s="129"/>
      <c r="W160" s="126"/>
      <c r="X160" s="126"/>
      <c r="Y160" s="126"/>
      <c r="Z160" s="124"/>
    </row>
    <row r="161" spans="1:26" ht="23.25" hidden="1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5"/>
      <c r="Q161" s="124"/>
      <c r="R161" s="126"/>
      <c r="S161" s="127"/>
      <c r="T161" s="128"/>
      <c r="U161" s="126"/>
      <c r="V161" s="129"/>
      <c r="W161" s="126"/>
      <c r="X161" s="126"/>
      <c r="Y161" s="126"/>
      <c r="Z161" s="124"/>
    </row>
    <row r="162" spans="1:26" ht="23.25" hidden="1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5"/>
      <c r="Q162" s="124"/>
      <c r="R162" s="126"/>
      <c r="S162" s="127"/>
      <c r="T162" s="128"/>
      <c r="U162" s="126"/>
      <c r="V162" s="129"/>
      <c r="W162" s="126"/>
      <c r="X162" s="126"/>
      <c r="Y162" s="126"/>
      <c r="Z162" s="124"/>
    </row>
    <row r="163" spans="1:26" ht="23.25" hidden="1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5"/>
      <c r="Q163" s="124"/>
      <c r="R163" s="126"/>
      <c r="S163" s="127"/>
      <c r="T163" s="128"/>
      <c r="U163" s="126"/>
      <c r="V163" s="129"/>
      <c r="W163" s="126"/>
      <c r="X163" s="126"/>
      <c r="Y163" s="126"/>
      <c r="Z163" s="124"/>
    </row>
    <row r="164" spans="1:26" ht="23.25" hidden="1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5"/>
      <c r="Q164" s="124"/>
      <c r="R164" s="126"/>
      <c r="S164" s="127"/>
      <c r="T164" s="128"/>
      <c r="U164" s="126"/>
      <c r="V164" s="129"/>
      <c r="W164" s="126"/>
      <c r="X164" s="126"/>
      <c r="Y164" s="126"/>
      <c r="Z164" s="124"/>
    </row>
    <row r="165" spans="1:26" ht="23.25" hidden="1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5"/>
      <c r="Q165" s="124"/>
      <c r="R165" s="126"/>
      <c r="S165" s="127"/>
      <c r="T165" s="128"/>
      <c r="U165" s="126"/>
      <c r="V165" s="129"/>
      <c r="W165" s="126"/>
      <c r="X165" s="126"/>
      <c r="Y165" s="126"/>
      <c r="Z165" s="124"/>
    </row>
    <row r="166" spans="1:26" ht="23.25" hidden="1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5"/>
      <c r="Q166" s="124"/>
      <c r="R166" s="126"/>
      <c r="S166" s="127"/>
      <c r="T166" s="128"/>
      <c r="U166" s="126"/>
      <c r="V166" s="129"/>
      <c r="W166" s="126"/>
      <c r="X166" s="126"/>
      <c r="Y166" s="126"/>
      <c r="Z166" s="124"/>
    </row>
    <row r="167" spans="1:26" ht="23.25" hidden="1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5"/>
      <c r="Q167" s="124"/>
      <c r="R167" s="126"/>
      <c r="S167" s="127"/>
      <c r="T167" s="128"/>
      <c r="U167" s="126"/>
      <c r="V167" s="129"/>
      <c r="W167" s="126"/>
      <c r="X167" s="126"/>
      <c r="Y167" s="126"/>
      <c r="Z167" s="124"/>
    </row>
    <row r="168" spans="1:26" ht="23.25" hidden="1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5"/>
      <c r="Q168" s="124"/>
      <c r="R168" s="126"/>
      <c r="S168" s="127"/>
      <c r="T168" s="128"/>
      <c r="U168" s="126"/>
      <c r="V168" s="129"/>
      <c r="W168" s="126"/>
      <c r="X168" s="126"/>
      <c r="Y168" s="126"/>
      <c r="Z168" s="124"/>
    </row>
    <row r="169" spans="1:26" ht="23.25" hidden="1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5"/>
      <c r="Q169" s="124"/>
      <c r="R169" s="126"/>
      <c r="S169" s="127"/>
      <c r="T169" s="128"/>
      <c r="U169" s="126"/>
      <c r="V169" s="129"/>
      <c r="W169" s="126"/>
      <c r="X169" s="126"/>
      <c r="Y169" s="126"/>
      <c r="Z169" s="124"/>
    </row>
    <row r="170" spans="1:26" ht="23.25" hidden="1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5"/>
      <c r="Q170" s="124"/>
      <c r="R170" s="126"/>
      <c r="S170" s="127"/>
      <c r="T170" s="128"/>
      <c r="U170" s="126"/>
      <c r="V170" s="129"/>
      <c r="W170" s="126"/>
      <c r="X170" s="126"/>
      <c r="Y170" s="126"/>
      <c r="Z170" s="124"/>
    </row>
    <row r="171" spans="1:26" ht="23.25" hidden="1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5"/>
      <c r="Q171" s="124"/>
      <c r="R171" s="126"/>
      <c r="S171" s="127"/>
      <c r="T171" s="128"/>
      <c r="U171" s="126"/>
      <c r="V171" s="129"/>
      <c r="W171" s="126"/>
      <c r="X171" s="126"/>
      <c r="Y171" s="126"/>
      <c r="Z171" s="124"/>
    </row>
    <row r="172" spans="1:26" ht="23.25" hidden="1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5"/>
      <c r="Q172" s="124"/>
      <c r="R172" s="126"/>
      <c r="S172" s="127"/>
      <c r="T172" s="128"/>
      <c r="U172" s="126"/>
      <c r="V172" s="129"/>
      <c r="W172" s="126"/>
      <c r="X172" s="126"/>
      <c r="Y172" s="126"/>
      <c r="Z172" s="124"/>
    </row>
    <row r="173" spans="1:26" ht="23.25" hidden="1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5"/>
      <c r="Q173" s="124"/>
      <c r="R173" s="126"/>
      <c r="S173" s="127"/>
      <c r="T173" s="128"/>
      <c r="U173" s="126"/>
      <c r="V173" s="129"/>
      <c r="W173" s="126"/>
      <c r="X173" s="126"/>
      <c r="Y173" s="126"/>
      <c r="Z173" s="124"/>
    </row>
    <row r="174" spans="1:26" ht="23.25" hidden="1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5"/>
      <c r="Q174" s="124"/>
      <c r="R174" s="126"/>
      <c r="S174" s="127"/>
      <c r="T174" s="128"/>
      <c r="U174" s="126"/>
      <c r="V174" s="129"/>
      <c r="W174" s="126"/>
      <c r="X174" s="126"/>
      <c r="Y174" s="126"/>
      <c r="Z174" s="124"/>
    </row>
    <row r="175" spans="1:26" ht="23.25" hidden="1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5"/>
      <c r="Q175" s="124"/>
      <c r="R175" s="126"/>
      <c r="S175" s="127"/>
      <c r="T175" s="128"/>
      <c r="U175" s="126"/>
      <c r="V175" s="129"/>
      <c r="W175" s="126"/>
      <c r="X175" s="126"/>
      <c r="Y175" s="126"/>
      <c r="Z175" s="124"/>
    </row>
    <row r="176" spans="1:26" ht="23.25" hidden="1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5"/>
      <c r="Q176" s="124"/>
      <c r="R176" s="126"/>
      <c r="S176" s="127"/>
      <c r="T176" s="128"/>
      <c r="U176" s="126"/>
      <c r="V176" s="129"/>
      <c r="W176" s="126"/>
      <c r="X176" s="126"/>
      <c r="Y176" s="126"/>
      <c r="Z176" s="124"/>
    </row>
    <row r="177" spans="1:26" ht="23.25" hidden="1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5"/>
      <c r="Q177" s="124"/>
      <c r="R177" s="126"/>
      <c r="S177" s="127"/>
      <c r="T177" s="128"/>
      <c r="U177" s="126"/>
      <c r="V177" s="129"/>
      <c r="W177" s="126"/>
      <c r="X177" s="126"/>
      <c r="Y177" s="126"/>
      <c r="Z177" s="124"/>
    </row>
    <row r="178" spans="1:26" ht="23.25" hidden="1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5"/>
      <c r="Q178" s="124"/>
      <c r="R178" s="126"/>
      <c r="S178" s="127"/>
      <c r="T178" s="128"/>
      <c r="U178" s="126"/>
      <c r="V178" s="129"/>
      <c r="W178" s="126"/>
      <c r="X178" s="126"/>
      <c r="Y178" s="126"/>
      <c r="Z178" s="124"/>
    </row>
    <row r="179" spans="1:26" ht="23.25" hidden="1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5"/>
      <c r="Q179" s="124"/>
      <c r="R179" s="126"/>
      <c r="S179" s="127"/>
      <c r="T179" s="128"/>
      <c r="U179" s="126"/>
      <c r="V179" s="129"/>
      <c r="W179" s="126"/>
      <c r="X179" s="126"/>
      <c r="Y179" s="126"/>
      <c r="Z179" s="124"/>
    </row>
    <row r="180" spans="1:26" ht="23.25" hidden="1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5"/>
      <c r="Q180" s="124"/>
      <c r="R180" s="126"/>
      <c r="S180" s="127"/>
      <c r="T180" s="128"/>
      <c r="U180" s="126"/>
      <c r="V180" s="129"/>
      <c r="W180" s="126"/>
      <c r="X180" s="126"/>
      <c r="Y180" s="126"/>
      <c r="Z180" s="124"/>
    </row>
    <row r="181" spans="1:26" ht="23.25" hidden="1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5"/>
      <c r="Q181" s="124"/>
      <c r="R181" s="126"/>
      <c r="S181" s="127"/>
      <c r="T181" s="128"/>
      <c r="U181" s="126"/>
      <c r="V181" s="129"/>
      <c r="W181" s="126"/>
      <c r="X181" s="126"/>
      <c r="Y181" s="126"/>
      <c r="Z181" s="124"/>
    </row>
    <row r="182" spans="1:26" ht="23.25" hidden="1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5"/>
      <c r="Q182" s="124"/>
      <c r="R182" s="126"/>
      <c r="S182" s="127"/>
      <c r="T182" s="128"/>
      <c r="U182" s="126"/>
      <c r="V182" s="129"/>
      <c r="W182" s="126"/>
      <c r="X182" s="126"/>
      <c r="Y182" s="126"/>
      <c r="Z182" s="124"/>
    </row>
    <row r="183" spans="1:26" ht="23.25" hidden="1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5"/>
      <c r="Q183" s="124"/>
      <c r="R183" s="126"/>
      <c r="S183" s="127"/>
      <c r="T183" s="128"/>
      <c r="U183" s="126"/>
      <c r="V183" s="129"/>
      <c r="W183" s="126"/>
      <c r="X183" s="126"/>
      <c r="Y183" s="126"/>
      <c r="Z183" s="124"/>
    </row>
    <row r="184" spans="1:26" ht="23.25" hidden="1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4"/>
      <c r="R184" s="126"/>
      <c r="S184" s="127"/>
      <c r="T184" s="128"/>
      <c r="U184" s="126"/>
      <c r="V184" s="129"/>
      <c r="W184" s="126"/>
      <c r="X184" s="126"/>
      <c r="Y184" s="126"/>
      <c r="Z184" s="124"/>
    </row>
    <row r="185" spans="1:26" ht="23.25" hidden="1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4"/>
      <c r="R185" s="126"/>
      <c r="S185" s="127"/>
      <c r="T185" s="128"/>
      <c r="U185" s="126"/>
      <c r="V185" s="129"/>
      <c r="W185" s="126"/>
      <c r="X185" s="126"/>
      <c r="Y185" s="126"/>
      <c r="Z185" s="124"/>
    </row>
    <row r="186" spans="1:26" ht="23.25" hidden="1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5"/>
      <c r="Q186" s="124"/>
      <c r="R186" s="126"/>
      <c r="S186" s="127"/>
      <c r="T186" s="128"/>
      <c r="U186" s="126"/>
      <c r="V186" s="129"/>
      <c r="W186" s="126"/>
      <c r="X186" s="126"/>
      <c r="Y186" s="126"/>
      <c r="Z186" s="124"/>
    </row>
    <row r="187" spans="1:26" ht="23.25" hidden="1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5"/>
      <c r="Q187" s="124"/>
      <c r="R187" s="126"/>
      <c r="S187" s="127"/>
      <c r="T187" s="128"/>
      <c r="U187" s="126"/>
      <c r="V187" s="129"/>
      <c r="W187" s="126"/>
      <c r="X187" s="126"/>
      <c r="Y187" s="126"/>
      <c r="Z187" s="124"/>
    </row>
    <row r="188" spans="1:26" ht="23.25" hidden="1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  <c r="Q188" s="124"/>
      <c r="R188" s="126"/>
      <c r="S188" s="127"/>
      <c r="T188" s="128"/>
      <c r="U188" s="126"/>
      <c r="V188" s="129"/>
      <c r="W188" s="126"/>
      <c r="X188" s="126"/>
      <c r="Y188" s="126"/>
      <c r="Z188" s="124"/>
    </row>
    <row r="189" spans="1:26" ht="23.25" hidden="1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5"/>
      <c r="Q189" s="124"/>
      <c r="R189" s="126"/>
      <c r="S189" s="127"/>
      <c r="T189" s="128"/>
      <c r="U189" s="126"/>
      <c r="V189" s="129"/>
      <c r="W189" s="126"/>
      <c r="X189" s="126"/>
      <c r="Y189" s="126"/>
      <c r="Z189" s="124"/>
    </row>
    <row r="190" spans="1:26" ht="23.25" hidden="1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  <c r="Q190" s="124"/>
      <c r="R190" s="126"/>
      <c r="S190" s="127"/>
      <c r="T190" s="128"/>
      <c r="U190" s="126"/>
      <c r="V190" s="129"/>
      <c r="W190" s="126"/>
      <c r="X190" s="126"/>
      <c r="Y190" s="126"/>
      <c r="Z190" s="124"/>
    </row>
    <row r="191" spans="1:26" ht="23.25" hidden="1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5"/>
      <c r="Q191" s="124"/>
      <c r="R191" s="126"/>
      <c r="S191" s="127"/>
      <c r="T191" s="128"/>
      <c r="U191" s="126"/>
      <c r="V191" s="129"/>
      <c r="W191" s="126"/>
      <c r="X191" s="126"/>
      <c r="Y191" s="126"/>
      <c r="Z191" s="124"/>
    </row>
    <row r="192" spans="1:26" ht="23.25" hidden="1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5"/>
      <c r="Q192" s="124"/>
      <c r="R192" s="126"/>
      <c r="S192" s="127"/>
      <c r="T192" s="128"/>
      <c r="U192" s="126"/>
      <c r="V192" s="129"/>
      <c r="W192" s="126"/>
      <c r="X192" s="126"/>
      <c r="Y192" s="126"/>
      <c r="Z192" s="124"/>
    </row>
    <row r="193" spans="1:26" ht="23.25" hidden="1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5"/>
      <c r="Q193" s="124"/>
      <c r="R193" s="126"/>
      <c r="S193" s="127"/>
      <c r="T193" s="128"/>
      <c r="U193" s="126"/>
      <c r="V193" s="129"/>
      <c r="W193" s="126"/>
      <c r="X193" s="126"/>
      <c r="Y193" s="126"/>
      <c r="Z193" s="124"/>
    </row>
    <row r="194" spans="1:26" ht="23.25" hidden="1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5"/>
      <c r="Q194" s="124"/>
      <c r="R194" s="126"/>
      <c r="S194" s="127"/>
      <c r="T194" s="128"/>
      <c r="U194" s="126"/>
      <c r="V194" s="129"/>
      <c r="W194" s="126"/>
      <c r="X194" s="126"/>
      <c r="Y194" s="126"/>
      <c r="Z194" s="124"/>
    </row>
    <row r="195" spans="1:26" ht="23.25" hidden="1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5"/>
      <c r="Q195" s="124"/>
      <c r="R195" s="126"/>
      <c r="S195" s="127"/>
      <c r="T195" s="128"/>
      <c r="U195" s="126"/>
      <c r="V195" s="129"/>
      <c r="W195" s="126"/>
      <c r="X195" s="126"/>
      <c r="Y195" s="126"/>
      <c r="Z195" s="124"/>
    </row>
    <row r="196" spans="1:26" ht="23.25" hidden="1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5"/>
      <c r="Q196" s="124"/>
      <c r="R196" s="126"/>
      <c r="S196" s="127"/>
      <c r="T196" s="128"/>
      <c r="U196" s="126"/>
      <c r="V196" s="129"/>
      <c r="W196" s="126"/>
      <c r="X196" s="126"/>
      <c r="Y196" s="126"/>
      <c r="Z196" s="124"/>
    </row>
    <row r="197" spans="1:26" ht="23.25" hidden="1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5"/>
      <c r="Q197" s="124"/>
      <c r="R197" s="126"/>
      <c r="S197" s="127"/>
      <c r="T197" s="128"/>
      <c r="U197" s="126"/>
      <c r="V197" s="129"/>
      <c r="W197" s="126"/>
      <c r="X197" s="126"/>
      <c r="Y197" s="126"/>
      <c r="Z197" s="124"/>
    </row>
    <row r="198" spans="1:26" ht="23.25" hidden="1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5"/>
      <c r="Q198" s="124"/>
      <c r="R198" s="126"/>
      <c r="S198" s="127"/>
      <c r="T198" s="128"/>
      <c r="U198" s="126"/>
      <c r="V198" s="129"/>
      <c r="W198" s="126"/>
      <c r="X198" s="126"/>
      <c r="Y198" s="126"/>
      <c r="Z198" s="124"/>
    </row>
    <row r="199" spans="1:26" ht="23.25" hidden="1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5"/>
      <c r="Q199" s="124"/>
      <c r="R199" s="126"/>
      <c r="S199" s="127"/>
      <c r="T199" s="128"/>
      <c r="U199" s="126"/>
      <c r="V199" s="129"/>
      <c r="W199" s="126"/>
      <c r="X199" s="126"/>
      <c r="Y199" s="126"/>
      <c r="Z199" s="124"/>
    </row>
    <row r="200" spans="1:26" ht="23.25" hidden="1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5"/>
      <c r="Q200" s="124"/>
      <c r="R200" s="126"/>
      <c r="S200" s="127"/>
      <c r="T200" s="128"/>
      <c r="U200" s="126"/>
      <c r="V200" s="129"/>
      <c r="W200" s="126"/>
      <c r="X200" s="126"/>
      <c r="Y200" s="126"/>
      <c r="Z200" s="124"/>
    </row>
    <row r="201" spans="1:26" ht="23.25" hidden="1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5"/>
      <c r="Q201" s="124"/>
      <c r="R201" s="126"/>
      <c r="S201" s="127"/>
      <c r="T201" s="128"/>
      <c r="U201" s="126"/>
      <c r="V201" s="129"/>
      <c r="W201" s="126"/>
      <c r="X201" s="126"/>
      <c r="Y201" s="126"/>
      <c r="Z201" s="124"/>
    </row>
    <row r="202" spans="1:26" ht="23.25" hidden="1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5"/>
      <c r="Q202" s="124"/>
      <c r="R202" s="126"/>
      <c r="S202" s="127"/>
      <c r="T202" s="128"/>
      <c r="U202" s="126"/>
      <c r="V202" s="129"/>
      <c r="W202" s="126"/>
      <c r="X202" s="126"/>
      <c r="Y202" s="126"/>
      <c r="Z202" s="124"/>
    </row>
    <row r="203" spans="1:26" ht="23.25" hidden="1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5"/>
      <c r="Q203" s="124"/>
      <c r="R203" s="126"/>
      <c r="S203" s="127"/>
      <c r="T203" s="128"/>
      <c r="U203" s="126"/>
      <c r="V203" s="129"/>
      <c r="W203" s="126"/>
      <c r="X203" s="126"/>
      <c r="Y203" s="126"/>
      <c r="Z203" s="124"/>
    </row>
    <row r="204" spans="1:26" ht="23.25" hidden="1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5"/>
      <c r="Q204" s="124"/>
      <c r="R204" s="126"/>
      <c r="S204" s="127"/>
      <c r="T204" s="128"/>
      <c r="U204" s="126"/>
      <c r="V204" s="129"/>
      <c r="W204" s="126"/>
      <c r="X204" s="126"/>
      <c r="Y204" s="126"/>
      <c r="Z204" s="124"/>
    </row>
    <row r="205" spans="1:26" ht="23.25" hidden="1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5"/>
      <c r="Q205" s="124"/>
      <c r="R205" s="126"/>
      <c r="S205" s="127"/>
      <c r="T205" s="128"/>
      <c r="U205" s="126"/>
      <c r="V205" s="129"/>
      <c r="W205" s="126"/>
      <c r="X205" s="126"/>
      <c r="Y205" s="126"/>
      <c r="Z205" s="124"/>
    </row>
    <row r="206" spans="1:26" ht="23.25" hidden="1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5"/>
      <c r="Q206" s="124"/>
      <c r="R206" s="126"/>
      <c r="S206" s="127"/>
      <c r="T206" s="128"/>
      <c r="U206" s="126"/>
      <c r="V206" s="129"/>
      <c r="W206" s="126"/>
      <c r="X206" s="126"/>
      <c r="Y206" s="126"/>
      <c r="Z206" s="124"/>
    </row>
    <row r="207" spans="1:26" ht="23.25" hidden="1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5"/>
      <c r="Q207" s="124"/>
      <c r="R207" s="126"/>
      <c r="S207" s="127"/>
      <c r="T207" s="128"/>
      <c r="U207" s="126"/>
      <c r="V207" s="129"/>
      <c r="W207" s="126"/>
      <c r="X207" s="126"/>
      <c r="Y207" s="126"/>
      <c r="Z207" s="124"/>
    </row>
    <row r="208" spans="1:26" ht="23.25" hidden="1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5"/>
      <c r="Q208" s="124"/>
      <c r="R208" s="126"/>
      <c r="S208" s="127"/>
      <c r="T208" s="128"/>
      <c r="U208" s="126"/>
      <c r="V208" s="129"/>
      <c r="W208" s="126"/>
      <c r="X208" s="126"/>
      <c r="Y208" s="126"/>
      <c r="Z208" s="124"/>
    </row>
    <row r="209" spans="1:26" ht="23.25" hidden="1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5"/>
      <c r="Q209" s="124"/>
      <c r="R209" s="126"/>
      <c r="S209" s="127"/>
      <c r="T209" s="128"/>
      <c r="U209" s="126"/>
      <c r="V209" s="129"/>
      <c r="W209" s="126"/>
      <c r="X209" s="126"/>
      <c r="Y209" s="126"/>
      <c r="Z209" s="124"/>
    </row>
    <row r="210" spans="1:26" ht="23.25" hidden="1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5"/>
      <c r="Q210" s="124"/>
      <c r="R210" s="126"/>
      <c r="S210" s="127"/>
      <c r="T210" s="128"/>
      <c r="U210" s="126"/>
      <c r="V210" s="129"/>
      <c r="W210" s="126"/>
      <c r="X210" s="126"/>
      <c r="Y210" s="126"/>
      <c r="Z210" s="124"/>
    </row>
    <row r="211" spans="1:26" ht="23.25" hidden="1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5"/>
      <c r="Q211" s="124"/>
      <c r="R211" s="126"/>
      <c r="S211" s="127"/>
      <c r="T211" s="128"/>
      <c r="U211" s="126"/>
      <c r="V211" s="129"/>
      <c r="W211" s="126"/>
      <c r="X211" s="126"/>
      <c r="Y211" s="126"/>
      <c r="Z211" s="124"/>
    </row>
    <row r="212" spans="1:26" ht="23.25" hidden="1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5"/>
      <c r="Q212" s="124"/>
      <c r="R212" s="126"/>
      <c r="S212" s="127"/>
      <c r="T212" s="128"/>
      <c r="U212" s="126"/>
      <c r="V212" s="129"/>
      <c r="W212" s="126"/>
      <c r="X212" s="126"/>
      <c r="Y212" s="126"/>
      <c r="Z212" s="124"/>
    </row>
    <row r="213" spans="1:26" ht="23.25" hidden="1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4"/>
      <c r="R213" s="126"/>
      <c r="S213" s="127"/>
      <c r="T213" s="128"/>
      <c r="U213" s="126"/>
      <c r="V213" s="129"/>
      <c r="W213" s="126"/>
      <c r="X213" s="126"/>
      <c r="Y213" s="126"/>
      <c r="Z213" s="124"/>
    </row>
    <row r="214" spans="1:26" ht="23.25" hidden="1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5"/>
      <c r="Q214" s="124"/>
      <c r="R214" s="126"/>
      <c r="S214" s="127"/>
      <c r="T214" s="128"/>
      <c r="U214" s="126"/>
      <c r="V214" s="129"/>
      <c r="W214" s="126"/>
      <c r="X214" s="126"/>
      <c r="Y214" s="126"/>
      <c r="Z214" s="124"/>
    </row>
    <row r="215" spans="1:26" ht="23.25" hidden="1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5"/>
      <c r="Q215" s="124"/>
      <c r="R215" s="126"/>
      <c r="S215" s="127"/>
      <c r="T215" s="128"/>
      <c r="U215" s="126"/>
      <c r="V215" s="129"/>
      <c r="W215" s="126"/>
      <c r="X215" s="126"/>
      <c r="Y215" s="126"/>
      <c r="Z215" s="124"/>
    </row>
    <row r="216" spans="1:26" ht="23.25" hidden="1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5"/>
      <c r="Q216" s="124"/>
      <c r="R216" s="126"/>
      <c r="S216" s="127"/>
      <c r="T216" s="128"/>
      <c r="U216" s="126"/>
      <c r="V216" s="129"/>
      <c r="W216" s="126"/>
      <c r="X216" s="126"/>
      <c r="Y216" s="126"/>
      <c r="Z216" s="124"/>
    </row>
    <row r="217" spans="1:26" ht="23.25" hidden="1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5"/>
      <c r="Q217" s="124"/>
      <c r="R217" s="126"/>
      <c r="S217" s="127"/>
      <c r="T217" s="128"/>
      <c r="U217" s="126"/>
      <c r="V217" s="129"/>
      <c r="W217" s="126"/>
      <c r="X217" s="126"/>
      <c r="Y217" s="126"/>
      <c r="Z217" s="124"/>
    </row>
    <row r="218" spans="1:26" ht="23.25" hidden="1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5"/>
      <c r="Q218" s="124"/>
      <c r="R218" s="126"/>
      <c r="S218" s="127"/>
      <c r="T218" s="128"/>
      <c r="U218" s="126"/>
      <c r="V218" s="129"/>
      <c r="W218" s="126"/>
      <c r="X218" s="126"/>
      <c r="Y218" s="126"/>
      <c r="Z218" s="124"/>
    </row>
    <row r="219" spans="1:26" ht="23.25" hidden="1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5"/>
      <c r="Q219" s="124"/>
      <c r="R219" s="126"/>
      <c r="S219" s="127"/>
      <c r="T219" s="128"/>
      <c r="U219" s="126"/>
      <c r="V219" s="129"/>
      <c r="W219" s="126"/>
      <c r="X219" s="126"/>
      <c r="Y219" s="126"/>
      <c r="Z219" s="124"/>
    </row>
    <row r="220" spans="1:26" ht="23.25" hidden="1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5"/>
      <c r="Q220" s="124"/>
      <c r="R220" s="126"/>
      <c r="S220" s="127"/>
      <c r="T220" s="128"/>
      <c r="U220" s="126"/>
      <c r="V220" s="129"/>
      <c r="W220" s="126"/>
      <c r="X220" s="126"/>
      <c r="Y220" s="126"/>
      <c r="Z220" s="124"/>
    </row>
    <row r="221" spans="1:26" ht="23.25" hidden="1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5"/>
      <c r="Q221" s="124"/>
      <c r="R221" s="126"/>
      <c r="S221" s="127"/>
      <c r="T221" s="128"/>
      <c r="U221" s="126"/>
      <c r="V221" s="129"/>
      <c r="W221" s="126"/>
      <c r="X221" s="126"/>
      <c r="Y221" s="126"/>
      <c r="Z221" s="124"/>
    </row>
    <row r="222" spans="1:26" ht="23.25" hidden="1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5"/>
      <c r="Q222" s="124"/>
      <c r="R222" s="126"/>
      <c r="S222" s="127"/>
      <c r="T222" s="128"/>
      <c r="U222" s="126"/>
      <c r="V222" s="129"/>
      <c r="W222" s="126"/>
      <c r="X222" s="126"/>
      <c r="Y222" s="126"/>
      <c r="Z222" s="124"/>
    </row>
    <row r="223" spans="1:26" ht="23.25" hidden="1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5"/>
      <c r="Q223" s="124"/>
      <c r="R223" s="126"/>
      <c r="S223" s="127"/>
      <c r="T223" s="128"/>
      <c r="U223" s="126"/>
      <c r="V223" s="129"/>
      <c r="W223" s="126"/>
      <c r="X223" s="126"/>
      <c r="Y223" s="126"/>
      <c r="Z223" s="124"/>
    </row>
    <row r="224" spans="1:26" ht="23.25" hidden="1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5"/>
      <c r="Q224" s="124"/>
      <c r="R224" s="126"/>
      <c r="S224" s="127"/>
      <c r="T224" s="128"/>
      <c r="U224" s="126"/>
      <c r="V224" s="129"/>
      <c r="W224" s="126"/>
      <c r="X224" s="126"/>
      <c r="Y224" s="126"/>
      <c r="Z224" s="124"/>
    </row>
    <row r="225" spans="1:26" ht="23.25" hidden="1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5"/>
      <c r="Q225" s="124"/>
      <c r="R225" s="126"/>
      <c r="S225" s="127"/>
      <c r="T225" s="128"/>
      <c r="U225" s="126"/>
      <c r="V225" s="129"/>
      <c r="W225" s="126"/>
      <c r="X225" s="126"/>
      <c r="Y225" s="126"/>
      <c r="Z225" s="124"/>
    </row>
    <row r="226" spans="1:26" ht="23.25" hidden="1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5"/>
      <c r="Q226" s="124"/>
      <c r="R226" s="126"/>
      <c r="S226" s="127"/>
      <c r="T226" s="128"/>
      <c r="U226" s="126"/>
      <c r="V226" s="129"/>
      <c r="W226" s="126"/>
      <c r="X226" s="126"/>
      <c r="Y226" s="126"/>
      <c r="Z226" s="124"/>
    </row>
    <row r="227" spans="1:26" ht="23.25" hidden="1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5"/>
      <c r="Q227" s="124"/>
      <c r="R227" s="126"/>
      <c r="S227" s="127"/>
      <c r="T227" s="128"/>
      <c r="U227" s="126"/>
      <c r="V227" s="129"/>
      <c r="W227" s="126"/>
      <c r="X227" s="126"/>
      <c r="Y227" s="126"/>
      <c r="Z227" s="124"/>
    </row>
    <row r="228" spans="1:26" ht="23.25" hidden="1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5"/>
      <c r="Q228" s="124"/>
      <c r="R228" s="126"/>
      <c r="S228" s="127"/>
      <c r="T228" s="128"/>
      <c r="U228" s="126"/>
      <c r="V228" s="129"/>
      <c r="W228" s="126"/>
      <c r="X228" s="126"/>
      <c r="Y228" s="126"/>
      <c r="Z228" s="124"/>
    </row>
    <row r="229" spans="1:26" ht="23.25" hidden="1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5"/>
      <c r="Q229" s="124"/>
      <c r="R229" s="126"/>
      <c r="S229" s="127"/>
      <c r="T229" s="128"/>
      <c r="U229" s="126"/>
      <c r="V229" s="129"/>
      <c r="W229" s="126"/>
      <c r="X229" s="126"/>
      <c r="Y229" s="126"/>
      <c r="Z229" s="124"/>
    </row>
    <row r="230" spans="1:26" ht="23.25" hidden="1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5"/>
      <c r="Q230" s="124"/>
      <c r="R230" s="126"/>
      <c r="S230" s="127"/>
      <c r="T230" s="128"/>
      <c r="U230" s="126"/>
      <c r="V230" s="129"/>
      <c r="W230" s="126"/>
      <c r="X230" s="126"/>
      <c r="Y230" s="126"/>
      <c r="Z230" s="124"/>
    </row>
    <row r="231" spans="1:26" ht="23.25" hidden="1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5"/>
      <c r="Q231" s="124"/>
      <c r="R231" s="126"/>
      <c r="S231" s="127"/>
      <c r="T231" s="128"/>
      <c r="U231" s="126"/>
      <c r="V231" s="129"/>
      <c r="W231" s="126"/>
      <c r="X231" s="126"/>
      <c r="Y231" s="126"/>
      <c r="Z231" s="124"/>
    </row>
    <row r="232" spans="1:26" ht="23.25" hidden="1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5"/>
      <c r="Q232" s="124"/>
      <c r="R232" s="126"/>
      <c r="S232" s="127"/>
      <c r="T232" s="128"/>
      <c r="U232" s="126"/>
      <c r="V232" s="129"/>
      <c r="W232" s="126"/>
      <c r="X232" s="126"/>
      <c r="Y232" s="126"/>
      <c r="Z232" s="124"/>
    </row>
    <row r="233" spans="1:26" ht="23.25" hidden="1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5"/>
      <c r="Q233" s="124"/>
      <c r="R233" s="126"/>
      <c r="S233" s="127"/>
      <c r="T233" s="128"/>
      <c r="U233" s="126"/>
      <c r="V233" s="129"/>
      <c r="W233" s="126"/>
      <c r="X233" s="126"/>
      <c r="Y233" s="126"/>
      <c r="Z233" s="124"/>
    </row>
    <row r="234" spans="1:26" ht="23.25" hidden="1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5"/>
      <c r="Q234" s="124"/>
      <c r="R234" s="126"/>
      <c r="S234" s="127"/>
      <c r="T234" s="128"/>
      <c r="U234" s="126"/>
      <c r="V234" s="129"/>
      <c r="W234" s="126"/>
      <c r="X234" s="126"/>
      <c r="Y234" s="126"/>
      <c r="Z234" s="124"/>
    </row>
    <row r="235" spans="1:26" ht="23.25" hidden="1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5"/>
      <c r="Q235" s="124"/>
      <c r="R235" s="126"/>
      <c r="S235" s="127"/>
      <c r="T235" s="128"/>
      <c r="U235" s="126"/>
      <c r="V235" s="129"/>
      <c r="W235" s="126"/>
      <c r="X235" s="126"/>
      <c r="Y235" s="126"/>
      <c r="Z235" s="124"/>
    </row>
    <row r="236" spans="1:26" ht="23.25" hidden="1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5"/>
      <c r="Q236" s="124"/>
      <c r="R236" s="126"/>
      <c r="S236" s="127"/>
      <c r="T236" s="128"/>
      <c r="U236" s="126"/>
      <c r="V236" s="129"/>
      <c r="W236" s="126"/>
      <c r="X236" s="126"/>
      <c r="Y236" s="126"/>
      <c r="Z236" s="124"/>
    </row>
    <row r="237" spans="1:26" ht="23.25" hidden="1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5"/>
      <c r="Q237" s="124"/>
      <c r="R237" s="126"/>
      <c r="S237" s="127"/>
      <c r="T237" s="128"/>
      <c r="U237" s="126"/>
      <c r="V237" s="129"/>
      <c r="W237" s="126"/>
      <c r="X237" s="126"/>
      <c r="Y237" s="126"/>
      <c r="Z237" s="124"/>
    </row>
    <row r="238" spans="1:26" ht="23.25" hidden="1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5"/>
      <c r="Q238" s="124"/>
      <c r="R238" s="126"/>
      <c r="S238" s="127"/>
      <c r="T238" s="128"/>
      <c r="U238" s="126"/>
      <c r="V238" s="129"/>
      <c r="W238" s="126"/>
      <c r="X238" s="126"/>
      <c r="Y238" s="126"/>
      <c r="Z238" s="124"/>
    </row>
    <row r="239" spans="1:26" ht="23.25" hidden="1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5"/>
      <c r="Q239" s="124"/>
      <c r="R239" s="126"/>
      <c r="S239" s="127"/>
      <c r="T239" s="128"/>
      <c r="U239" s="126"/>
      <c r="V239" s="129"/>
      <c r="W239" s="126"/>
      <c r="X239" s="126"/>
      <c r="Y239" s="126"/>
      <c r="Z239" s="124"/>
    </row>
    <row r="240" spans="1:26" ht="23.25" hidden="1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5"/>
      <c r="Q240" s="124"/>
      <c r="R240" s="126"/>
      <c r="S240" s="127"/>
      <c r="T240" s="128"/>
      <c r="U240" s="126"/>
      <c r="V240" s="129"/>
      <c r="W240" s="126"/>
      <c r="X240" s="126"/>
      <c r="Y240" s="126"/>
      <c r="Z240" s="124"/>
    </row>
    <row r="241" spans="1:26" ht="23.25" hidden="1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5"/>
      <c r="Q241" s="124"/>
      <c r="R241" s="126"/>
      <c r="S241" s="127"/>
      <c r="T241" s="128"/>
      <c r="U241" s="126"/>
      <c r="V241" s="129"/>
      <c r="W241" s="126"/>
      <c r="X241" s="126"/>
      <c r="Y241" s="126"/>
      <c r="Z241" s="124"/>
    </row>
    <row r="242" spans="1:26" ht="23.25" hidden="1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5"/>
      <c r="Q242" s="124"/>
      <c r="R242" s="126"/>
      <c r="S242" s="127"/>
      <c r="T242" s="128"/>
      <c r="U242" s="126"/>
      <c r="V242" s="129"/>
      <c r="W242" s="126"/>
      <c r="X242" s="126"/>
      <c r="Y242" s="126"/>
      <c r="Z242" s="124"/>
    </row>
    <row r="243" spans="1:26" ht="23.25" hidden="1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5"/>
      <c r="Q243" s="124"/>
      <c r="R243" s="126"/>
      <c r="S243" s="127"/>
      <c r="T243" s="128"/>
      <c r="U243" s="126"/>
      <c r="V243" s="129"/>
      <c r="W243" s="126"/>
      <c r="X243" s="126"/>
      <c r="Y243" s="126"/>
      <c r="Z243" s="124"/>
    </row>
    <row r="244" spans="1:26" ht="23.25" hidden="1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5"/>
      <c r="Q244" s="124"/>
      <c r="R244" s="126"/>
      <c r="S244" s="127"/>
      <c r="T244" s="128"/>
      <c r="U244" s="126"/>
      <c r="V244" s="129"/>
      <c r="W244" s="126"/>
      <c r="X244" s="126"/>
      <c r="Y244" s="126"/>
      <c r="Z244" s="124"/>
    </row>
    <row r="245" spans="1:26" ht="23.25" hidden="1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5"/>
      <c r="Q245" s="124"/>
      <c r="R245" s="126"/>
      <c r="S245" s="127"/>
      <c r="T245" s="128"/>
      <c r="U245" s="126"/>
      <c r="V245" s="129"/>
      <c r="W245" s="126"/>
      <c r="X245" s="126"/>
      <c r="Y245" s="126"/>
      <c r="Z245" s="124"/>
    </row>
    <row r="246" spans="1:26" ht="23.25" hidden="1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5"/>
      <c r="Q246" s="124"/>
      <c r="R246" s="126"/>
      <c r="S246" s="127"/>
      <c r="T246" s="128"/>
      <c r="U246" s="126"/>
      <c r="V246" s="129"/>
      <c r="W246" s="126"/>
      <c r="X246" s="126"/>
      <c r="Y246" s="126"/>
      <c r="Z246" s="124"/>
    </row>
    <row r="247" spans="1:26" ht="23.25" hidden="1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5"/>
      <c r="Q247" s="124"/>
      <c r="R247" s="126"/>
      <c r="S247" s="127"/>
      <c r="T247" s="128"/>
      <c r="U247" s="126"/>
      <c r="V247" s="129"/>
      <c r="W247" s="126"/>
      <c r="X247" s="126"/>
      <c r="Y247" s="126"/>
      <c r="Z247" s="124"/>
    </row>
    <row r="248" spans="1:26" ht="23.25" hidden="1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5"/>
      <c r="Q248" s="124"/>
      <c r="R248" s="126"/>
      <c r="S248" s="127"/>
      <c r="T248" s="128"/>
      <c r="U248" s="126"/>
      <c r="V248" s="129"/>
      <c r="W248" s="126"/>
      <c r="X248" s="126"/>
      <c r="Y248" s="126"/>
      <c r="Z248" s="124"/>
    </row>
    <row r="249" spans="1:26" ht="23.25" hidden="1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5"/>
      <c r="Q249" s="124"/>
      <c r="R249" s="126"/>
      <c r="S249" s="127"/>
      <c r="T249" s="128"/>
      <c r="U249" s="126"/>
      <c r="V249" s="129"/>
      <c r="W249" s="126"/>
      <c r="X249" s="126"/>
      <c r="Y249" s="126"/>
      <c r="Z249" s="124"/>
    </row>
    <row r="250" spans="1:26" ht="23.25" hidden="1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124"/>
      <c r="R250" s="126"/>
      <c r="S250" s="127"/>
      <c r="T250" s="128"/>
      <c r="U250" s="126"/>
      <c r="V250" s="129"/>
      <c r="W250" s="126"/>
      <c r="X250" s="126"/>
      <c r="Y250" s="126"/>
      <c r="Z250" s="124"/>
    </row>
    <row r="251" spans="1:26" ht="23.25" hidden="1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5"/>
      <c r="Q251" s="124"/>
      <c r="R251" s="126"/>
      <c r="S251" s="127"/>
      <c r="T251" s="128"/>
      <c r="U251" s="126"/>
      <c r="V251" s="129"/>
      <c r="W251" s="126"/>
      <c r="X251" s="126"/>
      <c r="Y251" s="126"/>
      <c r="Z251" s="124"/>
    </row>
    <row r="252" spans="1:26" ht="23.25" hidden="1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5"/>
      <c r="Q252" s="124"/>
      <c r="R252" s="126"/>
      <c r="S252" s="127"/>
      <c r="T252" s="128"/>
      <c r="U252" s="126"/>
      <c r="V252" s="129"/>
      <c r="W252" s="126"/>
      <c r="X252" s="126"/>
      <c r="Y252" s="126"/>
      <c r="Z252" s="124"/>
    </row>
    <row r="253" spans="1:26" ht="23.25" hidden="1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5"/>
      <c r="Q253" s="124"/>
      <c r="R253" s="126"/>
      <c r="S253" s="127"/>
      <c r="T253" s="128"/>
      <c r="U253" s="126"/>
      <c r="V253" s="129"/>
      <c r="W253" s="126"/>
      <c r="X253" s="126"/>
      <c r="Y253" s="126"/>
      <c r="Z253" s="124"/>
    </row>
    <row r="254" spans="1:26" ht="23.25" hidden="1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5"/>
      <c r="Q254" s="124"/>
      <c r="R254" s="126"/>
      <c r="S254" s="127"/>
      <c r="T254" s="128"/>
      <c r="U254" s="126"/>
      <c r="V254" s="129"/>
      <c r="W254" s="126"/>
      <c r="X254" s="126"/>
      <c r="Y254" s="126"/>
      <c r="Z254" s="124"/>
    </row>
    <row r="255" spans="1:26" ht="23.25" hidden="1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5"/>
      <c r="Q255" s="124"/>
      <c r="R255" s="126"/>
      <c r="S255" s="127"/>
      <c r="T255" s="128"/>
      <c r="U255" s="126"/>
      <c r="V255" s="129"/>
      <c r="W255" s="126"/>
      <c r="X255" s="126"/>
      <c r="Y255" s="126"/>
      <c r="Z255" s="124"/>
    </row>
    <row r="256" spans="1:26" ht="23.25" hidden="1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5"/>
      <c r="Q256" s="124"/>
      <c r="R256" s="126"/>
      <c r="S256" s="127"/>
      <c r="T256" s="128"/>
      <c r="U256" s="126"/>
      <c r="V256" s="129"/>
      <c r="W256" s="126"/>
      <c r="X256" s="126"/>
      <c r="Y256" s="126"/>
      <c r="Z256" s="124"/>
    </row>
    <row r="257" spans="1:26" ht="23.25" hidden="1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5"/>
      <c r="Q257" s="124"/>
      <c r="R257" s="126"/>
      <c r="S257" s="127"/>
      <c r="T257" s="128"/>
      <c r="U257" s="126"/>
      <c r="V257" s="129"/>
      <c r="W257" s="126"/>
      <c r="X257" s="126"/>
      <c r="Y257" s="126"/>
      <c r="Z257" s="124"/>
    </row>
    <row r="258" spans="1:26" ht="23.25" hidden="1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5"/>
      <c r="Q258" s="124"/>
      <c r="R258" s="126"/>
      <c r="S258" s="127"/>
      <c r="T258" s="128"/>
      <c r="U258" s="126"/>
      <c r="V258" s="129"/>
      <c r="W258" s="126"/>
      <c r="X258" s="126"/>
      <c r="Y258" s="126"/>
      <c r="Z258" s="124"/>
    </row>
    <row r="259" spans="1:26" ht="23.25" hidden="1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5"/>
      <c r="Q259" s="124"/>
      <c r="R259" s="126"/>
      <c r="S259" s="127"/>
      <c r="T259" s="128"/>
      <c r="U259" s="126"/>
      <c r="V259" s="129"/>
      <c r="W259" s="126"/>
      <c r="X259" s="126"/>
      <c r="Y259" s="126"/>
      <c r="Z259" s="124"/>
    </row>
    <row r="260" spans="1:26" ht="23.25" hidden="1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5"/>
      <c r="Q260" s="124"/>
      <c r="R260" s="126"/>
      <c r="S260" s="127"/>
      <c r="T260" s="128"/>
      <c r="U260" s="126"/>
      <c r="V260" s="129"/>
      <c r="W260" s="126"/>
      <c r="X260" s="126"/>
      <c r="Y260" s="126"/>
      <c r="Z260" s="124"/>
    </row>
    <row r="261" spans="1:26" ht="23.25" hidden="1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5"/>
      <c r="Q261" s="124"/>
      <c r="R261" s="126"/>
      <c r="S261" s="127"/>
      <c r="T261" s="128"/>
      <c r="U261" s="126"/>
      <c r="V261" s="129"/>
      <c r="W261" s="126"/>
      <c r="X261" s="126"/>
      <c r="Y261" s="126"/>
      <c r="Z261" s="124"/>
    </row>
    <row r="262" spans="1:26" ht="23.25" hidden="1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5"/>
      <c r="Q262" s="124"/>
      <c r="R262" s="126"/>
      <c r="S262" s="127"/>
      <c r="T262" s="128"/>
      <c r="U262" s="126"/>
      <c r="V262" s="129"/>
      <c r="W262" s="126"/>
      <c r="X262" s="126"/>
      <c r="Y262" s="126"/>
      <c r="Z262" s="124"/>
    </row>
    <row r="263" spans="1:26" ht="23.25" hidden="1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24"/>
      <c r="R263" s="126"/>
      <c r="S263" s="127"/>
      <c r="T263" s="128"/>
      <c r="U263" s="126"/>
      <c r="V263" s="129"/>
      <c r="W263" s="126"/>
      <c r="X263" s="126"/>
      <c r="Y263" s="126"/>
      <c r="Z263" s="124"/>
    </row>
    <row r="264" spans="1:26" ht="23.25" hidden="1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6"/>
      <c r="S264" s="127"/>
      <c r="T264" s="128"/>
      <c r="U264" s="126"/>
      <c r="V264" s="129"/>
      <c r="W264" s="126"/>
      <c r="X264" s="126"/>
      <c r="Y264" s="126"/>
      <c r="Z264" s="124"/>
    </row>
    <row r="265" spans="1:26" ht="23.25" hidden="1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5"/>
      <c r="Q265" s="124"/>
      <c r="R265" s="126"/>
      <c r="S265" s="127"/>
      <c r="T265" s="128"/>
      <c r="U265" s="126"/>
      <c r="V265" s="129"/>
      <c r="W265" s="126"/>
      <c r="X265" s="126"/>
      <c r="Y265" s="126"/>
      <c r="Z265" s="124"/>
    </row>
    <row r="266" spans="1:26" ht="23.25" hidden="1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5"/>
      <c r="Q266" s="124"/>
      <c r="R266" s="126"/>
      <c r="S266" s="127"/>
      <c r="T266" s="128"/>
      <c r="U266" s="126"/>
      <c r="V266" s="129"/>
      <c r="W266" s="126"/>
      <c r="X266" s="126"/>
      <c r="Y266" s="126"/>
      <c r="Z266" s="124"/>
    </row>
    <row r="267" spans="1:26" ht="23.25" hidden="1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5"/>
      <c r="Q267" s="124"/>
      <c r="R267" s="126"/>
      <c r="S267" s="127"/>
      <c r="T267" s="128"/>
      <c r="U267" s="126"/>
      <c r="V267" s="129"/>
      <c r="W267" s="126"/>
      <c r="X267" s="126"/>
      <c r="Y267" s="126"/>
      <c r="Z267" s="124"/>
    </row>
    <row r="268" spans="1:26" ht="23.25" hidden="1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5"/>
      <c r="Q268" s="124"/>
      <c r="R268" s="126"/>
      <c r="S268" s="127"/>
      <c r="T268" s="128"/>
      <c r="U268" s="126"/>
      <c r="V268" s="129"/>
      <c r="W268" s="126"/>
      <c r="X268" s="126"/>
      <c r="Y268" s="126"/>
      <c r="Z268" s="124"/>
    </row>
    <row r="269" spans="1:26" ht="23.25" hidden="1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5"/>
      <c r="Q269" s="124"/>
      <c r="R269" s="126"/>
      <c r="S269" s="127"/>
      <c r="T269" s="128"/>
      <c r="U269" s="126"/>
      <c r="V269" s="129"/>
      <c r="W269" s="126"/>
      <c r="X269" s="126"/>
      <c r="Y269" s="126"/>
      <c r="Z269" s="124"/>
    </row>
    <row r="270" spans="1:26" ht="23.25" hidden="1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5"/>
      <c r="Q270" s="124"/>
      <c r="R270" s="126"/>
      <c r="S270" s="127"/>
      <c r="T270" s="128"/>
      <c r="U270" s="126"/>
      <c r="V270" s="129"/>
      <c r="W270" s="126"/>
      <c r="X270" s="126"/>
      <c r="Y270" s="126"/>
      <c r="Z270" s="124"/>
    </row>
    <row r="271" spans="1:26" ht="23.25" hidden="1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5"/>
      <c r="Q271" s="124"/>
      <c r="R271" s="126"/>
      <c r="S271" s="127"/>
      <c r="T271" s="128"/>
      <c r="U271" s="126"/>
      <c r="V271" s="129"/>
      <c r="W271" s="126"/>
      <c r="X271" s="126"/>
      <c r="Y271" s="126"/>
      <c r="Z271" s="124"/>
    </row>
    <row r="272" spans="1:26" ht="23.25" hidden="1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5"/>
      <c r="Q272" s="124"/>
      <c r="R272" s="126"/>
      <c r="S272" s="127"/>
      <c r="T272" s="128"/>
      <c r="U272" s="126"/>
      <c r="V272" s="129"/>
      <c r="W272" s="126"/>
      <c r="X272" s="126"/>
      <c r="Y272" s="126"/>
      <c r="Z272" s="124"/>
    </row>
    <row r="273" spans="1:26" ht="23.25" hidden="1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5"/>
      <c r="Q273" s="124"/>
      <c r="R273" s="126"/>
      <c r="S273" s="127"/>
      <c r="T273" s="128"/>
      <c r="U273" s="126"/>
      <c r="V273" s="129"/>
      <c r="W273" s="126"/>
      <c r="X273" s="126"/>
      <c r="Y273" s="126"/>
      <c r="Z273" s="124"/>
    </row>
    <row r="274" spans="1:26" ht="23.25" hidden="1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5"/>
      <c r="Q274" s="124"/>
      <c r="R274" s="126"/>
      <c r="S274" s="127"/>
      <c r="T274" s="128"/>
      <c r="U274" s="126"/>
      <c r="V274" s="129"/>
      <c r="W274" s="126"/>
      <c r="X274" s="126"/>
      <c r="Y274" s="126"/>
      <c r="Z274" s="124"/>
    </row>
    <row r="275" spans="1:26" ht="23.25" hidden="1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5"/>
      <c r="Q275" s="124"/>
      <c r="R275" s="126"/>
      <c r="S275" s="127"/>
      <c r="T275" s="128"/>
      <c r="U275" s="126"/>
      <c r="V275" s="129"/>
      <c r="W275" s="126"/>
      <c r="X275" s="126"/>
      <c r="Y275" s="126"/>
      <c r="Z275" s="124"/>
    </row>
    <row r="276" spans="1:26" ht="23.25" hidden="1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5"/>
      <c r="Q276" s="124"/>
      <c r="R276" s="126"/>
      <c r="S276" s="127"/>
      <c r="T276" s="128"/>
      <c r="U276" s="126"/>
      <c r="V276" s="129"/>
      <c r="W276" s="126"/>
      <c r="X276" s="126"/>
      <c r="Y276" s="126"/>
      <c r="Z276" s="124"/>
    </row>
    <row r="277" spans="1:26" ht="23.25" hidden="1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5"/>
      <c r="Q277" s="124"/>
      <c r="R277" s="126"/>
      <c r="S277" s="127"/>
      <c r="T277" s="128"/>
      <c r="U277" s="126"/>
      <c r="V277" s="129"/>
      <c r="W277" s="126"/>
      <c r="X277" s="126"/>
      <c r="Y277" s="126"/>
      <c r="Z277" s="124"/>
    </row>
    <row r="278" spans="1:26" ht="23.25" hidden="1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5"/>
      <c r="Q278" s="124"/>
      <c r="R278" s="126"/>
      <c r="S278" s="127"/>
      <c r="T278" s="128"/>
      <c r="U278" s="126"/>
      <c r="V278" s="129"/>
      <c r="W278" s="126"/>
      <c r="X278" s="126"/>
      <c r="Y278" s="126"/>
      <c r="Z278" s="124"/>
    </row>
    <row r="279" spans="1:26" ht="23.25" hidden="1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5"/>
      <c r="Q279" s="124"/>
      <c r="R279" s="126"/>
      <c r="S279" s="127"/>
      <c r="T279" s="128"/>
      <c r="U279" s="126"/>
      <c r="V279" s="129"/>
      <c r="W279" s="126"/>
      <c r="X279" s="126"/>
      <c r="Y279" s="126"/>
      <c r="Z279" s="124"/>
    </row>
    <row r="280" spans="1:26" ht="23.25" hidden="1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5"/>
      <c r="Q280" s="124"/>
      <c r="R280" s="126"/>
      <c r="S280" s="127"/>
      <c r="T280" s="128"/>
      <c r="U280" s="126"/>
      <c r="V280" s="129"/>
      <c r="W280" s="126"/>
      <c r="X280" s="126"/>
      <c r="Y280" s="126"/>
      <c r="Z280" s="124"/>
    </row>
    <row r="281" spans="1:26" ht="23.25" hidden="1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5"/>
      <c r="Q281" s="124"/>
      <c r="R281" s="126"/>
      <c r="S281" s="127"/>
      <c r="T281" s="128"/>
      <c r="U281" s="126"/>
      <c r="V281" s="129"/>
      <c r="W281" s="126"/>
      <c r="X281" s="126"/>
      <c r="Y281" s="126"/>
      <c r="Z281" s="124"/>
    </row>
    <row r="282" spans="1:26" ht="23.25" hidden="1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5"/>
      <c r="Q282" s="124"/>
      <c r="R282" s="126"/>
      <c r="S282" s="127"/>
      <c r="T282" s="128"/>
      <c r="U282" s="126"/>
      <c r="V282" s="129"/>
      <c r="W282" s="126"/>
      <c r="X282" s="126"/>
      <c r="Y282" s="126"/>
      <c r="Z282" s="124"/>
    </row>
    <row r="283" spans="1:26" ht="23.25" hidden="1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5"/>
      <c r="Q283" s="124"/>
      <c r="R283" s="126"/>
      <c r="S283" s="127"/>
      <c r="T283" s="128"/>
      <c r="U283" s="126"/>
      <c r="V283" s="129"/>
      <c r="W283" s="126"/>
      <c r="X283" s="126"/>
      <c r="Y283" s="126"/>
      <c r="Z283" s="124"/>
    </row>
    <row r="284" spans="1:26" ht="23.25" hidden="1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5"/>
      <c r="Q284" s="124"/>
      <c r="R284" s="126"/>
      <c r="S284" s="127"/>
      <c r="T284" s="128"/>
      <c r="U284" s="126"/>
      <c r="V284" s="129"/>
      <c r="W284" s="126"/>
      <c r="X284" s="126"/>
      <c r="Y284" s="126"/>
      <c r="Z284" s="124"/>
    </row>
    <row r="285" spans="1:26" ht="23.25" hidden="1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5"/>
      <c r="Q285" s="124"/>
      <c r="R285" s="126"/>
      <c r="S285" s="127"/>
      <c r="T285" s="128"/>
      <c r="U285" s="126"/>
      <c r="V285" s="129"/>
      <c r="W285" s="126"/>
      <c r="X285" s="126"/>
      <c r="Y285" s="126"/>
      <c r="Z285" s="124"/>
    </row>
    <row r="286" spans="1:26" ht="23.25" hidden="1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5"/>
      <c r="Q286" s="124"/>
      <c r="R286" s="126"/>
      <c r="S286" s="127"/>
      <c r="T286" s="128"/>
      <c r="U286" s="126"/>
      <c r="V286" s="129"/>
      <c r="W286" s="126"/>
      <c r="X286" s="126"/>
      <c r="Y286" s="126"/>
      <c r="Z286" s="124"/>
    </row>
    <row r="287" spans="1:26" ht="23.25" hidden="1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5"/>
      <c r="Q287" s="124"/>
      <c r="R287" s="126"/>
      <c r="S287" s="127"/>
      <c r="T287" s="128"/>
      <c r="U287" s="126"/>
      <c r="V287" s="129"/>
      <c r="W287" s="126"/>
      <c r="X287" s="126"/>
      <c r="Y287" s="126"/>
      <c r="Z287" s="124"/>
    </row>
    <row r="288" spans="1:26" ht="23.25" hidden="1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5"/>
      <c r="Q288" s="124"/>
      <c r="R288" s="126"/>
      <c r="S288" s="127"/>
      <c r="T288" s="128"/>
      <c r="U288" s="126"/>
      <c r="V288" s="129"/>
      <c r="W288" s="126"/>
      <c r="X288" s="126"/>
      <c r="Y288" s="126"/>
      <c r="Z288" s="124"/>
    </row>
    <row r="289" spans="1:26" ht="23.25" hidden="1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5"/>
      <c r="Q289" s="124"/>
      <c r="R289" s="126"/>
      <c r="S289" s="127"/>
      <c r="T289" s="128"/>
      <c r="U289" s="126"/>
      <c r="V289" s="129"/>
      <c r="W289" s="126"/>
      <c r="X289" s="126"/>
      <c r="Y289" s="126"/>
      <c r="Z289" s="124"/>
    </row>
    <row r="290" spans="1:26" ht="23.25" hidden="1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5"/>
      <c r="Q290" s="124"/>
      <c r="R290" s="126"/>
      <c r="S290" s="127"/>
      <c r="T290" s="128"/>
      <c r="U290" s="126"/>
      <c r="V290" s="129"/>
      <c r="W290" s="126"/>
      <c r="X290" s="126"/>
      <c r="Y290" s="126"/>
      <c r="Z290" s="124"/>
    </row>
    <row r="291" spans="1:26" ht="23.25" hidden="1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5"/>
      <c r="Q291" s="124"/>
      <c r="R291" s="126"/>
      <c r="S291" s="127"/>
      <c r="T291" s="128"/>
      <c r="U291" s="126"/>
      <c r="V291" s="129"/>
      <c r="W291" s="126"/>
      <c r="X291" s="126"/>
      <c r="Y291" s="126"/>
      <c r="Z291" s="124"/>
    </row>
    <row r="292" spans="1:26" ht="23.25" hidden="1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5"/>
      <c r="Q292" s="124"/>
      <c r="R292" s="126"/>
      <c r="S292" s="127"/>
      <c r="T292" s="128"/>
      <c r="U292" s="126"/>
      <c r="V292" s="129"/>
      <c r="W292" s="126"/>
      <c r="X292" s="126"/>
      <c r="Y292" s="126"/>
      <c r="Z292" s="124"/>
    </row>
    <row r="293" spans="1:26" ht="23.25" hidden="1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5"/>
      <c r="Q293" s="124"/>
      <c r="R293" s="126"/>
      <c r="S293" s="127"/>
      <c r="T293" s="128"/>
      <c r="U293" s="126"/>
      <c r="V293" s="129"/>
      <c r="W293" s="126"/>
      <c r="X293" s="126"/>
      <c r="Y293" s="126"/>
      <c r="Z293" s="124"/>
    </row>
    <row r="294" spans="1:26" ht="23.25" hidden="1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5"/>
      <c r="Q294" s="124"/>
      <c r="R294" s="126"/>
      <c r="S294" s="127"/>
      <c r="T294" s="128"/>
      <c r="U294" s="126"/>
      <c r="V294" s="129"/>
      <c r="W294" s="126"/>
      <c r="X294" s="126"/>
      <c r="Y294" s="126"/>
      <c r="Z294" s="124"/>
    </row>
    <row r="295" spans="1:26" ht="23.25" hidden="1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5"/>
      <c r="Q295" s="124"/>
      <c r="R295" s="126"/>
      <c r="S295" s="127"/>
      <c r="T295" s="128"/>
      <c r="U295" s="126"/>
      <c r="V295" s="129"/>
      <c r="W295" s="126"/>
      <c r="X295" s="126"/>
      <c r="Y295" s="126"/>
      <c r="Z295" s="124"/>
    </row>
    <row r="296" spans="1:26" ht="23.25" hidden="1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5"/>
      <c r="Q296" s="124"/>
      <c r="R296" s="126"/>
      <c r="S296" s="127"/>
      <c r="T296" s="128"/>
      <c r="U296" s="126"/>
      <c r="V296" s="129"/>
      <c r="W296" s="126"/>
      <c r="X296" s="126"/>
      <c r="Y296" s="126"/>
      <c r="Z296" s="124"/>
    </row>
    <row r="297" spans="1:26" ht="23.25" hidden="1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5"/>
      <c r="Q297" s="124"/>
      <c r="R297" s="126"/>
      <c r="S297" s="127"/>
      <c r="T297" s="128"/>
      <c r="U297" s="126"/>
      <c r="V297" s="129"/>
      <c r="W297" s="126"/>
      <c r="X297" s="126"/>
      <c r="Y297" s="126"/>
      <c r="Z297" s="124"/>
    </row>
    <row r="298" spans="1:26" ht="23.25" hidden="1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5"/>
      <c r="Q298" s="124"/>
      <c r="R298" s="126"/>
      <c r="S298" s="127"/>
      <c r="T298" s="128"/>
      <c r="U298" s="126"/>
      <c r="V298" s="129"/>
      <c r="W298" s="126"/>
      <c r="X298" s="126"/>
      <c r="Y298" s="126"/>
      <c r="Z298" s="124"/>
    </row>
    <row r="299" spans="1:26" ht="23.25" hidden="1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5"/>
      <c r="Q299" s="124"/>
      <c r="R299" s="126"/>
      <c r="S299" s="127"/>
      <c r="T299" s="128"/>
      <c r="U299" s="126"/>
      <c r="V299" s="129"/>
      <c r="W299" s="126"/>
      <c r="X299" s="126"/>
      <c r="Y299" s="126"/>
      <c r="Z299" s="124"/>
    </row>
    <row r="300" spans="1:26" ht="23.25" hidden="1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5"/>
      <c r="Q300" s="124"/>
      <c r="R300" s="126"/>
      <c r="S300" s="127"/>
      <c r="T300" s="128"/>
      <c r="U300" s="126"/>
      <c r="V300" s="129"/>
      <c r="W300" s="126"/>
      <c r="X300" s="126"/>
      <c r="Y300" s="126"/>
      <c r="Z300" s="124"/>
    </row>
    <row r="301" spans="1:26" ht="23.25" hidden="1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5"/>
      <c r="Q301" s="124"/>
      <c r="R301" s="126"/>
      <c r="S301" s="127"/>
      <c r="T301" s="128"/>
      <c r="U301" s="126"/>
      <c r="V301" s="129"/>
      <c r="W301" s="126"/>
      <c r="X301" s="126"/>
      <c r="Y301" s="126"/>
      <c r="Z301" s="124"/>
    </row>
    <row r="302" spans="1:26" ht="23.25" hidden="1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5"/>
      <c r="Q302" s="124"/>
      <c r="R302" s="126"/>
      <c r="S302" s="127"/>
      <c r="T302" s="128"/>
      <c r="U302" s="126"/>
      <c r="V302" s="129"/>
      <c r="W302" s="126"/>
      <c r="X302" s="126"/>
      <c r="Y302" s="126"/>
      <c r="Z302" s="124"/>
    </row>
    <row r="303" spans="1:26" ht="23.25" hidden="1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5"/>
      <c r="Q303" s="124"/>
      <c r="R303" s="126"/>
      <c r="S303" s="127"/>
      <c r="T303" s="128"/>
      <c r="U303" s="126"/>
      <c r="V303" s="129"/>
      <c r="W303" s="126"/>
      <c r="X303" s="126"/>
      <c r="Y303" s="126"/>
      <c r="Z303" s="124"/>
    </row>
    <row r="304" spans="1:26" ht="23.25" hidden="1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5"/>
      <c r="Q304" s="124"/>
      <c r="R304" s="126"/>
      <c r="S304" s="127"/>
      <c r="T304" s="128"/>
      <c r="U304" s="126"/>
      <c r="V304" s="129"/>
      <c r="W304" s="126"/>
      <c r="X304" s="126"/>
      <c r="Y304" s="126"/>
      <c r="Z304" s="124"/>
    </row>
    <row r="305" spans="1:26" ht="23.25" hidden="1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5"/>
      <c r="Q305" s="124"/>
      <c r="R305" s="126"/>
      <c r="S305" s="127"/>
      <c r="T305" s="128"/>
      <c r="U305" s="126"/>
      <c r="V305" s="129"/>
      <c r="W305" s="126"/>
      <c r="X305" s="126"/>
      <c r="Y305" s="126"/>
      <c r="Z305" s="124"/>
    </row>
    <row r="306" spans="1:26" ht="23.25" hidden="1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5"/>
      <c r="Q306" s="124"/>
      <c r="R306" s="126"/>
      <c r="S306" s="127"/>
      <c r="T306" s="128"/>
      <c r="U306" s="126"/>
      <c r="V306" s="129"/>
      <c r="W306" s="126"/>
      <c r="X306" s="126"/>
      <c r="Y306" s="126"/>
      <c r="Z306" s="124"/>
    </row>
    <row r="307" spans="1:26" ht="23.25" hidden="1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5"/>
      <c r="Q307" s="124"/>
      <c r="R307" s="126"/>
      <c r="S307" s="127"/>
      <c r="T307" s="128"/>
      <c r="U307" s="126"/>
      <c r="V307" s="129"/>
      <c r="W307" s="126"/>
      <c r="X307" s="126"/>
      <c r="Y307" s="126"/>
      <c r="Z307" s="124"/>
    </row>
    <row r="308" spans="1:26" ht="23.25" hidden="1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5"/>
      <c r="Q308" s="124"/>
      <c r="R308" s="126"/>
      <c r="S308" s="127"/>
      <c r="T308" s="128"/>
      <c r="U308" s="126"/>
      <c r="V308" s="129"/>
      <c r="W308" s="126"/>
      <c r="X308" s="126"/>
      <c r="Y308" s="126"/>
      <c r="Z308" s="124"/>
    </row>
    <row r="309" spans="1:26" ht="23.25" hidden="1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5"/>
      <c r="Q309" s="124"/>
      <c r="R309" s="126"/>
      <c r="S309" s="127"/>
      <c r="T309" s="128"/>
      <c r="U309" s="126"/>
      <c r="V309" s="129"/>
      <c r="W309" s="126"/>
      <c r="X309" s="126"/>
      <c r="Y309" s="126"/>
      <c r="Z309" s="124"/>
    </row>
    <row r="310" spans="1:26" ht="23.25" hidden="1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5"/>
      <c r="Q310" s="124"/>
      <c r="R310" s="126"/>
      <c r="S310" s="127"/>
      <c r="T310" s="128"/>
      <c r="U310" s="126"/>
      <c r="V310" s="129"/>
      <c r="W310" s="126"/>
      <c r="X310" s="126"/>
      <c r="Y310" s="126"/>
      <c r="Z310" s="124"/>
    </row>
    <row r="311" spans="1:26" ht="23.25" hidden="1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5"/>
      <c r="Q311" s="124"/>
      <c r="R311" s="126"/>
      <c r="S311" s="127"/>
      <c r="T311" s="128"/>
      <c r="U311" s="126"/>
      <c r="V311" s="129"/>
      <c r="W311" s="126"/>
      <c r="X311" s="126"/>
      <c r="Y311" s="126"/>
      <c r="Z311" s="124"/>
    </row>
    <row r="312" spans="1:26" ht="23.25" hidden="1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5"/>
      <c r="Q312" s="124"/>
      <c r="R312" s="126"/>
      <c r="S312" s="127"/>
      <c r="T312" s="128"/>
      <c r="U312" s="126"/>
      <c r="V312" s="129"/>
      <c r="W312" s="126"/>
      <c r="X312" s="126"/>
      <c r="Y312" s="126"/>
      <c r="Z312" s="124"/>
    </row>
    <row r="313" spans="1:26" ht="23.25" hidden="1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5"/>
      <c r="Q313" s="124"/>
      <c r="R313" s="126"/>
      <c r="S313" s="127"/>
      <c r="T313" s="128"/>
      <c r="U313" s="126"/>
      <c r="V313" s="129"/>
      <c r="W313" s="126"/>
      <c r="X313" s="126"/>
      <c r="Y313" s="126"/>
      <c r="Z313" s="124"/>
    </row>
    <row r="314" spans="1:26" ht="23.25" hidden="1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5"/>
      <c r="Q314" s="124"/>
      <c r="R314" s="126"/>
      <c r="S314" s="127"/>
      <c r="T314" s="128"/>
      <c r="U314" s="126"/>
      <c r="V314" s="129"/>
      <c r="W314" s="126"/>
      <c r="X314" s="126"/>
      <c r="Y314" s="126"/>
      <c r="Z314" s="124"/>
    </row>
    <row r="315" spans="1:26" ht="23.25" hidden="1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5"/>
      <c r="Q315" s="124"/>
      <c r="R315" s="126"/>
      <c r="S315" s="127"/>
      <c r="T315" s="128"/>
      <c r="U315" s="126"/>
      <c r="V315" s="129"/>
      <c r="W315" s="126"/>
      <c r="X315" s="126"/>
      <c r="Y315" s="126"/>
      <c r="Z315" s="124"/>
    </row>
    <row r="316" spans="1:26" ht="23.25" hidden="1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5"/>
      <c r="Q316" s="124"/>
      <c r="R316" s="126"/>
      <c r="S316" s="127"/>
      <c r="T316" s="128"/>
      <c r="U316" s="126"/>
      <c r="V316" s="129"/>
      <c r="W316" s="126"/>
      <c r="X316" s="126"/>
      <c r="Y316" s="126"/>
      <c r="Z316" s="124"/>
    </row>
    <row r="317" spans="1:26" ht="23.25" hidden="1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5"/>
      <c r="Q317" s="124"/>
      <c r="R317" s="126"/>
      <c r="S317" s="127"/>
      <c r="T317" s="128"/>
      <c r="U317" s="126"/>
      <c r="V317" s="129"/>
      <c r="W317" s="126"/>
      <c r="X317" s="126"/>
      <c r="Y317" s="126"/>
      <c r="Z317" s="124"/>
    </row>
    <row r="318" spans="1:26" ht="23.25" hidden="1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5"/>
      <c r="Q318" s="124"/>
      <c r="R318" s="126"/>
      <c r="S318" s="127"/>
      <c r="T318" s="128"/>
      <c r="U318" s="126"/>
      <c r="V318" s="129"/>
      <c r="W318" s="126"/>
      <c r="X318" s="126"/>
      <c r="Y318" s="126"/>
      <c r="Z318" s="124"/>
    </row>
    <row r="319" spans="1:26" ht="23.25" hidden="1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5"/>
      <c r="Q319" s="124"/>
      <c r="R319" s="126"/>
      <c r="S319" s="127"/>
      <c r="T319" s="128"/>
      <c r="U319" s="126"/>
      <c r="V319" s="129"/>
      <c r="W319" s="126"/>
      <c r="X319" s="126"/>
      <c r="Y319" s="126"/>
      <c r="Z319" s="124"/>
    </row>
    <row r="320" spans="1:26" ht="23.25" hidden="1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5"/>
      <c r="Q320" s="124"/>
      <c r="R320" s="126"/>
      <c r="S320" s="127"/>
      <c r="T320" s="128"/>
      <c r="U320" s="126"/>
      <c r="V320" s="129"/>
      <c r="W320" s="126"/>
      <c r="X320" s="126"/>
      <c r="Y320" s="126"/>
      <c r="Z320" s="124"/>
    </row>
    <row r="321" spans="1:26" ht="23.25" hidden="1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5"/>
      <c r="Q321" s="124"/>
      <c r="R321" s="126"/>
      <c r="S321" s="127"/>
      <c r="T321" s="128"/>
      <c r="U321" s="126"/>
      <c r="V321" s="129"/>
      <c r="W321" s="126"/>
      <c r="X321" s="126"/>
      <c r="Y321" s="126"/>
      <c r="Z321" s="124"/>
    </row>
    <row r="322" spans="1:26" ht="23.25" hidden="1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5"/>
      <c r="Q322" s="124"/>
      <c r="R322" s="126"/>
      <c r="S322" s="127"/>
      <c r="T322" s="128"/>
      <c r="U322" s="126"/>
      <c r="V322" s="129"/>
      <c r="W322" s="126"/>
      <c r="X322" s="126"/>
      <c r="Y322" s="126"/>
      <c r="Z322" s="124"/>
    </row>
    <row r="323" spans="1:26" ht="23.25" hidden="1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5"/>
      <c r="Q323" s="124"/>
      <c r="R323" s="126"/>
      <c r="S323" s="127"/>
      <c r="T323" s="128"/>
      <c r="U323" s="126"/>
      <c r="V323" s="129"/>
      <c r="W323" s="126"/>
      <c r="X323" s="126"/>
      <c r="Y323" s="126"/>
      <c r="Z323" s="124"/>
    </row>
    <row r="324" spans="1:26" ht="23.25" hidden="1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5"/>
      <c r="Q324" s="124"/>
      <c r="R324" s="126"/>
      <c r="S324" s="127"/>
      <c r="T324" s="128"/>
      <c r="U324" s="126"/>
      <c r="V324" s="129"/>
      <c r="W324" s="126"/>
      <c r="X324" s="126"/>
      <c r="Y324" s="126"/>
      <c r="Z324" s="124"/>
    </row>
    <row r="325" spans="1:26" ht="23.25" hidden="1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5"/>
      <c r="Q325" s="124"/>
      <c r="R325" s="126"/>
      <c r="S325" s="127"/>
      <c r="T325" s="128"/>
      <c r="U325" s="126"/>
      <c r="V325" s="129"/>
      <c r="W325" s="126"/>
      <c r="X325" s="126"/>
      <c r="Y325" s="126"/>
      <c r="Z325" s="124"/>
    </row>
    <row r="326" spans="1:26" ht="23.25" hidden="1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5"/>
      <c r="Q326" s="124"/>
      <c r="R326" s="126"/>
      <c r="S326" s="127"/>
      <c r="T326" s="128"/>
      <c r="U326" s="126"/>
      <c r="V326" s="129"/>
      <c r="W326" s="126"/>
      <c r="X326" s="126"/>
      <c r="Y326" s="126"/>
      <c r="Z326" s="124"/>
    </row>
    <row r="327" spans="1:26" ht="23.25" hidden="1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5"/>
      <c r="Q327" s="124"/>
      <c r="R327" s="126"/>
      <c r="S327" s="127"/>
      <c r="T327" s="128"/>
      <c r="U327" s="126"/>
      <c r="V327" s="129"/>
      <c r="W327" s="126"/>
      <c r="X327" s="126"/>
      <c r="Y327" s="126"/>
      <c r="Z327" s="124"/>
    </row>
    <row r="328" spans="1:26" ht="23.25" hidden="1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5"/>
      <c r="Q328" s="124"/>
      <c r="R328" s="126"/>
      <c r="S328" s="127"/>
      <c r="T328" s="128"/>
      <c r="U328" s="126"/>
      <c r="V328" s="129"/>
      <c r="W328" s="126"/>
      <c r="X328" s="126"/>
      <c r="Y328" s="126"/>
      <c r="Z328" s="124"/>
    </row>
    <row r="329" spans="1:26" ht="23.25" hidden="1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5"/>
      <c r="Q329" s="124"/>
      <c r="R329" s="126"/>
      <c r="S329" s="127"/>
      <c r="T329" s="128"/>
      <c r="U329" s="126"/>
      <c r="V329" s="129"/>
      <c r="W329" s="126"/>
      <c r="X329" s="126"/>
      <c r="Y329" s="126"/>
      <c r="Z329" s="124"/>
    </row>
    <row r="330" spans="1:26" ht="23.25" hidden="1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5"/>
      <c r="Q330" s="124"/>
      <c r="R330" s="126"/>
      <c r="S330" s="127"/>
      <c r="T330" s="128"/>
      <c r="U330" s="126"/>
      <c r="V330" s="129"/>
      <c r="W330" s="126"/>
      <c r="X330" s="126"/>
      <c r="Y330" s="126"/>
      <c r="Z330" s="124"/>
    </row>
    <row r="331" spans="1:26" ht="23.25" hidden="1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5"/>
      <c r="Q331" s="124"/>
      <c r="R331" s="126"/>
      <c r="S331" s="127"/>
      <c r="T331" s="128"/>
      <c r="U331" s="126"/>
      <c r="V331" s="129"/>
      <c r="W331" s="126"/>
      <c r="X331" s="126"/>
      <c r="Y331" s="126"/>
      <c r="Z331" s="124"/>
    </row>
    <row r="332" spans="1:26" ht="23.25" hidden="1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5"/>
      <c r="Q332" s="124"/>
      <c r="R332" s="126"/>
      <c r="S332" s="127"/>
      <c r="T332" s="128"/>
      <c r="U332" s="126"/>
      <c r="V332" s="129"/>
      <c r="W332" s="126"/>
      <c r="X332" s="126"/>
      <c r="Y332" s="126"/>
      <c r="Z332" s="124"/>
    </row>
    <row r="333" spans="1:26" ht="23.25" hidden="1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5"/>
      <c r="Q333" s="124"/>
      <c r="R333" s="126"/>
      <c r="S333" s="127"/>
      <c r="T333" s="128"/>
      <c r="U333" s="126"/>
      <c r="V333" s="129"/>
      <c r="W333" s="126"/>
      <c r="X333" s="126"/>
      <c r="Y333" s="126"/>
      <c r="Z333" s="124"/>
    </row>
    <row r="334" spans="1:26" ht="23.25" hidden="1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5"/>
      <c r="Q334" s="124"/>
      <c r="R334" s="126"/>
      <c r="S334" s="127"/>
      <c r="T334" s="128"/>
      <c r="U334" s="126"/>
      <c r="V334" s="129"/>
      <c r="W334" s="126"/>
      <c r="X334" s="126"/>
      <c r="Y334" s="126"/>
      <c r="Z334" s="124"/>
    </row>
    <row r="335" spans="1:26" ht="23.25" hidden="1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5"/>
      <c r="Q335" s="124"/>
      <c r="R335" s="126"/>
      <c r="S335" s="127"/>
      <c r="T335" s="128"/>
      <c r="U335" s="126"/>
      <c r="V335" s="129"/>
      <c r="W335" s="126"/>
      <c r="X335" s="126"/>
      <c r="Y335" s="126"/>
      <c r="Z335" s="124"/>
    </row>
    <row r="336" spans="1:26" ht="23.25" hidden="1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5"/>
      <c r="Q336" s="124"/>
      <c r="R336" s="126"/>
      <c r="S336" s="127"/>
      <c r="T336" s="128"/>
      <c r="U336" s="126"/>
      <c r="V336" s="129"/>
      <c r="W336" s="126"/>
      <c r="X336" s="126"/>
      <c r="Y336" s="126"/>
      <c r="Z336" s="124"/>
    </row>
    <row r="337" spans="1:26" ht="23.25" hidden="1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5"/>
      <c r="Q337" s="124"/>
      <c r="R337" s="126"/>
      <c r="S337" s="127"/>
      <c r="T337" s="128"/>
      <c r="U337" s="126"/>
      <c r="V337" s="129"/>
      <c r="W337" s="126"/>
      <c r="X337" s="126"/>
      <c r="Y337" s="126"/>
      <c r="Z337" s="124"/>
    </row>
    <row r="338" spans="1:26" ht="23.25" hidden="1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5"/>
      <c r="Q338" s="124"/>
      <c r="R338" s="126"/>
      <c r="S338" s="127"/>
      <c r="T338" s="128"/>
      <c r="U338" s="126"/>
      <c r="V338" s="129"/>
      <c r="W338" s="126"/>
      <c r="X338" s="126"/>
      <c r="Y338" s="126"/>
      <c r="Z338" s="124"/>
    </row>
    <row r="339" spans="1:26" ht="23.25" hidden="1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5"/>
      <c r="Q339" s="124"/>
      <c r="R339" s="126"/>
      <c r="S339" s="127"/>
      <c r="T339" s="128"/>
      <c r="U339" s="126"/>
      <c r="V339" s="129"/>
      <c r="W339" s="126"/>
      <c r="X339" s="126"/>
      <c r="Y339" s="126"/>
      <c r="Z339" s="124"/>
    </row>
    <row r="340" spans="1:26" ht="23.25" hidden="1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5"/>
      <c r="Q340" s="124"/>
      <c r="R340" s="126"/>
      <c r="S340" s="127"/>
      <c r="T340" s="128"/>
      <c r="U340" s="126"/>
      <c r="V340" s="129"/>
      <c r="W340" s="126"/>
      <c r="X340" s="126"/>
      <c r="Y340" s="126"/>
      <c r="Z340" s="124"/>
    </row>
    <row r="341" spans="1:26" ht="23.25" hidden="1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5"/>
      <c r="Q341" s="124"/>
      <c r="R341" s="126"/>
      <c r="S341" s="127"/>
      <c r="T341" s="128"/>
      <c r="U341" s="126"/>
      <c r="V341" s="129"/>
      <c r="W341" s="126"/>
      <c r="X341" s="126"/>
      <c r="Y341" s="126"/>
      <c r="Z341" s="124"/>
    </row>
    <row r="342" spans="1:26" ht="23.25" hidden="1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5"/>
      <c r="Q342" s="124"/>
      <c r="R342" s="126"/>
      <c r="S342" s="127"/>
      <c r="T342" s="128"/>
      <c r="U342" s="126"/>
      <c r="V342" s="129"/>
      <c r="W342" s="126"/>
      <c r="X342" s="126"/>
      <c r="Y342" s="126"/>
      <c r="Z342" s="124"/>
    </row>
    <row r="343" spans="1:26" ht="23.25" hidden="1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5"/>
      <c r="Q343" s="124"/>
      <c r="R343" s="126"/>
      <c r="S343" s="127"/>
      <c r="T343" s="128"/>
      <c r="U343" s="126"/>
      <c r="V343" s="129"/>
      <c r="W343" s="126"/>
      <c r="X343" s="126"/>
      <c r="Y343" s="126"/>
      <c r="Z343" s="124"/>
    </row>
    <row r="344" spans="1:26" ht="23.25" hidden="1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5"/>
      <c r="Q344" s="124"/>
      <c r="R344" s="126"/>
      <c r="S344" s="127"/>
      <c r="T344" s="128"/>
      <c r="U344" s="126"/>
      <c r="V344" s="129"/>
      <c r="W344" s="126"/>
      <c r="X344" s="126"/>
      <c r="Y344" s="126"/>
      <c r="Z344" s="124"/>
    </row>
    <row r="345" spans="1:26" ht="23.25" hidden="1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5"/>
      <c r="Q345" s="124"/>
      <c r="R345" s="126"/>
      <c r="S345" s="127"/>
      <c r="T345" s="128"/>
      <c r="U345" s="126"/>
      <c r="V345" s="129"/>
      <c r="W345" s="126"/>
      <c r="X345" s="126"/>
      <c r="Y345" s="126"/>
      <c r="Z345" s="124"/>
    </row>
    <row r="346" spans="1:26" ht="23.25" hidden="1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5"/>
      <c r="Q346" s="124"/>
      <c r="R346" s="126"/>
      <c r="S346" s="127"/>
      <c r="T346" s="128"/>
      <c r="U346" s="126"/>
      <c r="V346" s="129"/>
      <c r="W346" s="126"/>
      <c r="X346" s="126"/>
      <c r="Y346" s="126"/>
      <c r="Z346" s="124"/>
    </row>
    <row r="347" spans="1:26" ht="23.25" hidden="1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5"/>
      <c r="Q347" s="124"/>
      <c r="R347" s="126"/>
      <c r="S347" s="127"/>
      <c r="T347" s="128"/>
      <c r="U347" s="126"/>
      <c r="V347" s="129"/>
      <c r="W347" s="126"/>
      <c r="X347" s="126"/>
      <c r="Y347" s="126"/>
      <c r="Z347" s="124"/>
    </row>
    <row r="348" spans="1:26" ht="23.25" hidden="1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5"/>
      <c r="Q348" s="124"/>
      <c r="R348" s="126"/>
      <c r="S348" s="127"/>
      <c r="T348" s="128"/>
      <c r="U348" s="126"/>
      <c r="V348" s="129"/>
      <c r="W348" s="126"/>
      <c r="X348" s="126"/>
      <c r="Y348" s="126"/>
      <c r="Z348" s="124"/>
    </row>
    <row r="349" spans="1:26" ht="23.25" hidden="1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5"/>
      <c r="Q349" s="124"/>
      <c r="R349" s="126"/>
      <c r="S349" s="127"/>
      <c r="T349" s="128"/>
      <c r="U349" s="126"/>
      <c r="V349" s="129"/>
      <c r="W349" s="126"/>
      <c r="X349" s="126"/>
      <c r="Y349" s="126"/>
      <c r="Z349" s="124"/>
    </row>
    <row r="350" spans="1:26" ht="23.25" hidden="1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5"/>
      <c r="Q350" s="124"/>
      <c r="R350" s="126"/>
      <c r="S350" s="127"/>
      <c r="T350" s="128"/>
      <c r="U350" s="126"/>
      <c r="V350" s="129"/>
      <c r="W350" s="126"/>
      <c r="X350" s="126"/>
      <c r="Y350" s="126"/>
      <c r="Z350" s="124"/>
    </row>
    <row r="351" spans="1:26" ht="23.25" hidden="1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5"/>
      <c r="Q351" s="124"/>
      <c r="R351" s="126"/>
      <c r="S351" s="127"/>
      <c r="T351" s="128"/>
      <c r="U351" s="126"/>
      <c r="V351" s="129"/>
      <c r="W351" s="126"/>
      <c r="X351" s="126"/>
      <c r="Y351" s="126"/>
      <c r="Z351" s="124"/>
    </row>
    <row r="352" spans="1:26" ht="23.25" hidden="1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5"/>
      <c r="Q352" s="124"/>
      <c r="R352" s="126"/>
      <c r="S352" s="127"/>
      <c r="T352" s="128"/>
      <c r="U352" s="126"/>
      <c r="V352" s="129"/>
      <c r="W352" s="126"/>
      <c r="X352" s="126"/>
      <c r="Y352" s="126"/>
      <c r="Z352" s="124"/>
    </row>
    <row r="353" spans="1:26" ht="23.25" hidden="1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5"/>
      <c r="Q353" s="124"/>
      <c r="R353" s="126"/>
      <c r="S353" s="127"/>
      <c r="T353" s="128"/>
      <c r="U353" s="126"/>
      <c r="V353" s="129"/>
      <c r="W353" s="126"/>
      <c r="X353" s="126"/>
      <c r="Y353" s="126"/>
      <c r="Z353" s="124"/>
    </row>
    <row r="354" spans="1:26" ht="23.25" hidden="1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5"/>
      <c r="Q354" s="124"/>
      <c r="R354" s="126"/>
      <c r="S354" s="127"/>
      <c r="T354" s="128"/>
      <c r="U354" s="126"/>
      <c r="V354" s="129"/>
      <c r="W354" s="126"/>
      <c r="X354" s="126"/>
      <c r="Y354" s="126"/>
      <c r="Z354" s="124"/>
    </row>
    <row r="355" spans="1:26" ht="23.25" hidden="1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5"/>
      <c r="Q355" s="124"/>
      <c r="R355" s="126"/>
      <c r="S355" s="127"/>
      <c r="T355" s="128"/>
      <c r="U355" s="126"/>
      <c r="V355" s="129"/>
      <c r="W355" s="126"/>
      <c r="X355" s="126"/>
      <c r="Y355" s="126"/>
      <c r="Z355" s="124"/>
    </row>
    <row r="356" spans="1:26" ht="23.25" hidden="1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5"/>
      <c r="Q356" s="124"/>
      <c r="R356" s="126"/>
      <c r="S356" s="127"/>
      <c r="T356" s="128"/>
      <c r="U356" s="126"/>
      <c r="V356" s="129"/>
      <c r="W356" s="126"/>
      <c r="X356" s="126"/>
      <c r="Y356" s="126"/>
      <c r="Z356" s="124"/>
    </row>
    <row r="357" spans="1:26" ht="23.25" hidden="1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5"/>
      <c r="Q357" s="124"/>
      <c r="R357" s="126"/>
      <c r="S357" s="127"/>
      <c r="T357" s="128"/>
      <c r="U357" s="126"/>
      <c r="V357" s="129"/>
      <c r="W357" s="126"/>
      <c r="X357" s="126"/>
      <c r="Y357" s="126"/>
      <c r="Z357" s="124"/>
    </row>
    <row r="358" spans="1:26" ht="23.25" hidden="1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5"/>
      <c r="Q358" s="124"/>
      <c r="R358" s="126"/>
      <c r="S358" s="127"/>
      <c r="T358" s="128"/>
      <c r="U358" s="126"/>
      <c r="V358" s="129"/>
      <c r="W358" s="126"/>
      <c r="X358" s="126"/>
      <c r="Y358" s="126"/>
      <c r="Z358" s="124"/>
    </row>
    <row r="359" spans="1:26" ht="23.25" hidden="1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5"/>
      <c r="Q359" s="124"/>
      <c r="R359" s="126"/>
      <c r="S359" s="127"/>
      <c r="T359" s="128"/>
      <c r="U359" s="126"/>
      <c r="V359" s="129"/>
      <c r="W359" s="126"/>
      <c r="X359" s="126"/>
      <c r="Y359" s="126"/>
      <c r="Z359" s="124"/>
    </row>
    <row r="360" spans="1:26" ht="23.25" hidden="1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5"/>
      <c r="Q360" s="124"/>
      <c r="R360" s="126"/>
      <c r="S360" s="127"/>
      <c r="T360" s="128"/>
      <c r="U360" s="126"/>
      <c r="V360" s="129"/>
      <c r="W360" s="126"/>
      <c r="X360" s="126"/>
      <c r="Y360" s="126"/>
      <c r="Z360" s="124"/>
    </row>
    <row r="361" spans="1:26" ht="23.25" hidden="1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5"/>
      <c r="Q361" s="124"/>
      <c r="R361" s="126"/>
      <c r="S361" s="127"/>
      <c r="T361" s="128"/>
      <c r="U361" s="126"/>
      <c r="V361" s="129"/>
      <c r="W361" s="126"/>
      <c r="X361" s="126"/>
      <c r="Y361" s="126"/>
      <c r="Z361" s="124"/>
    </row>
    <row r="362" spans="1:26" ht="23.25" hidden="1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5"/>
      <c r="Q362" s="124"/>
      <c r="R362" s="126"/>
      <c r="S362" s="127"/>
      <c r="T362" s="128"/>
      <c r="U362" s="126"/>
      <c r="V362" s="129"/>
      <c r="W362" s="126"/>
      <c r="X362" s="126"/>
      <c r="Y362" s="126"/>
      <c r="Z362" s="124"/>
    </row>
    <row r="363" spans="1:26" ht="23.25" hidden="1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5"/>
      <c r="Q363" s="124"/>
      <c r="R363" s="126"/>
      <c r="S363" s="127"/>
      <c r="T363" s="128"/>
      <c r="U363" s="126"/>
      <c r="V363" s="129"/>
      <c r="W363" s="126"/>
      <c r="X363" s="126"/>
      <c r="Y363" s="126"/>
      <c r="Z363" s="124"/>
    </row>
    <row r="364" spans="1:26" ht="23.25" hidden="1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5"/>
      <c r="Q364" s="124"/>
      <c r="R364" s="126"/>
      <c r="S364" s="127"/>
      <c r="T364" s="128"/>
      <c r="U364" s="126"/>
      <c r="V364" s="129"/>
      <c r="W364" s="126"/>
      <c r="X364" s="126"/>
      <c r="Y364" s="126"/>
      <c r="Z364" s="124"/>
    </row>
    <row r="365" spans="1:26" ht="23.25" hidden="1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5"/>
      <c r="Q365" s="124"/>
      <c r="R365" s="126"/>
      <c r="S365" s="127"/>
      <c r="T365" s="128"/>
      <c r="U365" s="126"/>
      <c r="V365" s="129"/>
      <c r="W365" s="126"/>
      <c r="X365" s="126"/>
      <c r="Y365" s="126"/>
      <c r="Z365" s="124"/>
    </row>
    <row r="366" spans="1:26" ht="23.25" hidden="1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5"/>
      <c r="Q366" s="124"/>
      <c r="R366" s="126"/>
      <c r="S366" s="127"/>
      <c r="T366" s="128"/>
      <c r="U366" s="126"/>
      <c r="V366" s="129"/>
      <c r="W366" s="126"/>
      <c r="X366" s="126"/>
      <c r="Y366" s="126"/>
      <c r="Z366" s="124"/>
    </row>
    <row r="367" spans="1:26" ht="23.25" hidden="1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5"/>
      <c r="Q367" s="124"/>
      <c r="R367" s="126"/>
      <c r="S367" s="127"/>
      <c r="T367" s="128"/>
      <c r="U367" s="126"/>
      <c r="V367" s="129"/>
      <c r="W367" s="126"/>
      <c r="X367" s="126"/>
      <c r="Y367" s="126"/>
      <c r="Z367" s="124"/>
    </row>
    <row r="368" spans="1:26" ht="23.25" hidden="1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5"/>
      <c r="Q368" s="124"/>
      <c r="R368" s="126"/>
      <c r="S368" s="127"/>
      <c r="T368" s="128"/>
      <c r="U368" s="126"/>
      <c r="V368" s="129"/>
      <c r="W368" s="126"/>
      <c r="X368" s="126"/>
      <c r="Y368" s="126"/>
      <c r="Z368" s="124"/>
    </row>
    <row r="369" spans="1:26" ht="23.25" hidden="1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5"/>
      <c r="Q369" s="124"/>
      <c r="R369" s="126"/>
      <c r="S369" s="127"/>
      <c r="T369" s="128"/>
      <c r="U369" s="126"/>
      <c r="V369" s="129"/>
      <c r="W369" s="126"/>
      <c r="X369" s="126"/>
      <c r="Y369" s="126"/>
      <c r="Z369" s="124"/>
    </row>
    <row r="370" spans="1:26" ht="23.25" hidden="1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5"/>
      <c r="Q370" s="124"/>
      <c r="R370" s="126"/>
      <c r="S370" s="127"/>
      <c r="T370" s="128"/>
      <c r="U370" s="126"/>
      <c r="V370" s="129"/>
      <c r="W370" s="126"/>
      <c r="X370" s="126"/>
      <c r="Y370" s="126"/>
      <c r="Z370" s="124"/>
    </row>
    <row r="371" spans="1:26" ht="23.25" hidden="1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5"/>
      <c r="Q371" s="124"/>
      <c r="R371" s="126"/>
      <c r="S371" s="127"/>
      <c r="T371" s="128"/>
      <c r="U371" s="126"/>
      <c r="V371" s="129"/>
      <c r="W371" s="126"/>
      <c r="X371" s="126"/>
      <c r="Y371" s="126"/>
      <c r="Z371" s="124"/>
    </row>
    <row r="372" spans="1:26" ht="23.25" hidden="1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5"/>
      <c r="Q372" s="124"/>
      <c r="R372" s="126"/>
      <c r="S372" s="127"/>
      <c r="T372" s="128"/>
      <c r="U372" s="126"/>
      <c r="V372" s="129"/>
      <c r="W372" s="126"/>
      <c r="X372" s="126"/>
      <c r="Y372" s="126"/>
      <c r="Z372" s="124"/>
    </row>
    <row r="373" spans="1:26" ht="23.25" hidden="1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5"/>
      <c r="Q373" s="124"/>
      <c r="R373" s="126"/>
      <c r="S373" s="127"/>
      <c r="T373" s="128"/>
      <c r="U373" s="126"/>
      <c r="V373" s="129"/>
      <c r="W373" s="126"/>
      <c r="X373" s="126"/>
      <c r="Y373" s="126"/>
      <c r="Z373" s="124"/>
    </row>
    <row r="374" spans="1:26" ht="23.25" hidden="1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5"/>
      <c r="Q374" s="124"/>
      <c r="R374" s="126"/>
      <c r="S374" s="127"/>
      <c r="T374" s="128"/>
      <c r="U374" s="126"/>
      <c r="V374" s="129"/>
      <c r="W374" s="126"/>
      <c r="X374" s="126"/>
      <c r="Y374" s="126"/>
      <c r="Z374" s="124"/>
    </row>
    <row r="375" spans="1:26" ht="23.25" hidden="1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5"/>
      <c r="Q375" s="124"/>
      <c r="R375" s="126"/>
      <c r="S375" s="127"/>
      <c r="T375" s="128"/>
      <c r="U375" s="126"/>
      <c r="V375" s="129"/>
      <c r="W375" s="126"/>
      <c r="X375" s="126"/>
      <c r="Y375" s="126"/>
      <c r="Z375" s="124"/>
    </row>
    <row r="376" spans="1:26" ht="23.25" hidden="1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5"/>
      <c r="Q376" s="124"/>
      <c r="R376" s="126"/>
      <c r="S376" s="127"/>
      <c r="T376" s="128"/>
      <c r="U376" s="126"/>
      <c r="V376" s="129"/>
      <c r="W376" s="126"/>
      <c r="X376" s="126"/>
      <c r="Y376" s="126"/>
      <c r="Z376" s="124"/>
    </row>
    <row r="377" spans="1:26" ht="23.25" hidden="1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5"/>
      <c r="Q377" s="124"/>
      <c r="R377" s="126"/>
      <c r="S377" s="127"/>
      <c r="T377" s="128"/>
      <c r="U377" s="126"/>
      <c r="V377" s="129"/>
      <c r="W377" s="126"/>
      <c r="X377" s="126"/>
      <c r="Y377" s="126"/>
      <c r="Z377" s="124"/>
    </row>
    <row r="378" spans="1:26" ht="23.25" hidden="1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5"/>
      <c r="Q378" s="124"/>
      <c r="R378" s="126"/>
      <c r="S378" s="127"/>
      <c r="T378" s="128"/>
      <c r="U378" s="126"/>
      <c r="V378" s="129"/>
      <c r="W378" s="126"/>
      <c r="X378" s="126"/>
      <c r="Y378" s="126"/>
      <c r="Z378" s="124"/>
    </row>
    <row r="379" spans="1:26" ht="23.25" hidden="1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5"/>
      <c r="Q379" s="124"/>
      <c r="R379" s="126"/>
      <c r="S379" s="127"/>
      <c r="T379" s="128"/>
      <c r="U379" s="126"/>
      <c r="V379" s="129"/>
      <c r="W379" s="126"/>
      <c r="X379" s="126"/>
      <c r="Y379" s="126"/>
      <c r="Z379" s="124"/>
    </row>
    <row r="380" spans="1:26" ht="23.25" hidden="1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5"/>
      <c r="Q380" s="124"/>
      <c r="R380" s="126"/>
      <c r="S380" s="127"/>
      <c r="T380" s="128"/>
      <c r="U380" s="126"/>
      <c r="V380" s="129"/>
      <c r="W380" s="126"/>
      <c r="X380" s="126"/>
      <c r="Y380" s="126"/>
      <c r="Z380" s="124"/>
    </row>
    <row r="381" spans="1:26" ht="23.25" hidden="1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5"/>
      <c r="Q381" s="124"/>
      <c r="R381" s="126"/>
      <c r="S381" s="127"/>
      <c r="T381" s="128"/>
      <c r="U381" s="126"/>
      <c r="V381" s="129"/>
      <c r="W381" s="126"/>
      <c r="X381" s="126"/>
      <c r="Y381" s="126"/>
      <c r="Z381" s="124"/>
    </row>
    <row r="382" spans="1:26" ht="23.25" hidden="1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5"/>
      <c r="Q382" s="124"/>
      <c r="R382" s="126"/>
      <c r="S382" s="127"/>
      <c r="T382" s="128"/>
      <c r="U382" s="126"/>
      <c r="V382" s="129"/>
      <c r="W382" s="126"/>
      <c r="X382" s="126"/>
      <c r="Y382" s="126"/>
      <c r="Z382" s="124"/>
    </row>
    <row r="383" spans="1:26" ht="23.25" hidden="1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5"/>
      <c r="Q383" s="124"/>
      <c r="R383" s="126"/>
      <c r="S383" s="127"/>
      <c r="T383" s="128"/>
      <c r="U383" s="126"/>
      <c r="V383" s="129"/>
      <c r="W383" s="126"/>
      <c r="X383" s="126"/>
      <c r="Y383" s="126"/>
      <c r="Z383" s="124"/>
    </row>
    <row r="384" spans="1:26" ht="23.25" hidden="1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5"/>
      <c r="Q384" s="124"/>
      <c r="R384" s="126"/>
      <c r="S384" s="127"/>
      <c r="T384" s="128"/>
      <c r="U384" s="126"/>
      <c r="V384" s="129"/>
      <c r="W384" s="126"/>
      <c r="X384" s="126"/>
      <c r="Y384" s="126"/>
      <c r="Z384" s="124"/>
    </row>
    <row r="385" spans="1:26" ht="23.25" hidden="1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5"/>
      <c r="Q385" s="124"/>
      <c r="R385" s="126"/>
      <c r="S385" s="127"/>
      <c r="T385" s="128"/>
      <c r="U385" s="126"/>
      <c r="V385" s="129"/>
      <c r="W385" s="126"/>
      <c r="X385" s="126"/>
      <c r="Y385" s="126"/>
      <c r="Z385" s="124"/>
    </row>
    <row r="386" spans="1:26" ht="23.25" hidden="1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5"/>
      <c r="Q386" s="124"/>
      <c r="R386" s="126"/>
      <c r="S386" s="127"/>
      <c r="T386" s="128"/>
      <c r="U386" s="126"/>
      <c r="V386" s="129"/>
      <c r="W386" s="126"/>
      <c r="X386" s="126"/>
      <c r="Y386" s="126"/>
      <c r="Z386" s="124"/>
    </row>
    <row r="387" spans="1:26" ht="23.25" hidden="1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5"/>
      <c r="Q387" s="124"/>
      <c r="R387" s="126"/>
      <c r="S387" s="127"/>
      <c r="T387" s="128"/>
      <c r="U387" s="126"/>
      <c r="V387" s="129"/>
      <c r="W387" s="126"/>
      <c r="X387" s="126"/>
      <c r="Y387" s="126"/>
      <c r="Z387" s="124"/>
    </row>
    <row r="388" spans="1:26" ht="23.25" hidden="1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5"/>
      <c r="Q388" s="124"/>
      <c r="R388" s="126"/>
      <c r="S388" s="127"/>
      <c r="T388" s="128"/>
      <c r="U388" s="126"/>
      <c r="V388" s="129"/>
      <c r="W388" s="126"/>
      <c r="X388" s="126"/>
      <c r="Y388" s="126"/>
      <c r="Z388" s="124"/>
    </row>
    <row r="389" spans="1:26" ht="23.25" hidden="1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5"/>
      <c r="Q389" s="124"/>
      <c r="R389" s="126"/>
      <c r="S389" s="127"/>
      <c r="T389" s="128"/>
      <c r="U389" s="126"/>
      <c r="V389" s="129"/>
      <c r="W389" s="126"/>
      <c r="X389" s="126"/>
      <c r="Y389" s="126"/>
      <c r="Z389" s="124"/>
    </row>
    <row r="390" spans="1:26" ht="23.25" hidden="1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5"/>
      <c r="Q390" s="124"/>
      <c r="R390" s="126"/>
      <c r="S390" s="127"/>
      <c r="T390" s="128"/>
      <c r="U390" s="126"/>
      <c r="V390" s="129"/>
      <c r="W390" s="126"/>
      <c r="X390" s="126"/>
      <c r="Y390" s="126"/>
      <c r="Z390" s="124"/>
    </row>
    <row r="391" spans="1:26" ht="23.25" hidden="1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5"/>
      <c r="Q391" s="124"/>
      <c r="R391" s="126"/>
      <c r="S391" s="127"/>
      <c r="T391" s="128"/>
      <c r="U391" s="126"/>
      <c r="V391" s="129"/>
      <c r="W391" s="126"/>
      <c r="X391" s="126"/>
      <c r="Y391" s="126"/>
      <c r="Z391" s="124"/>
    </row>
    <row r="392" spans="1:26" ht="23.25" hidden="1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5"/>
      <c r="Q392" s="124"/>
      <c r="R392" s="126"/>
      <c r="S392" s="127"/>
      <c r="T392" s="128"/>
      <c r="U392" s="126"/>
      <c r="V392" s="129"/>
      <c r="W392" s="126"/>
      <c r="X392" s="126"/>
      <c r="Y392" s="126"/>
      <c r="Z392" s="124"/>
    </row>
    <row r="393" spans="1:26" ht="23.25" hidden="1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5"/>
      <c r="Q393" s="124"/>
      <c r="R393" s="126"/>
      <c r="S393" s="127"/>
      <c r="T393" s="128"/>
      <c r="U393" s="126"/>
      <c r="V393" s="129"/>
      <c r="W393" s="126"/>
      <c r="X393" s="126"/>
      <c r="Y393" s="126"/>
      <c r="Z393" s="124"/>
    </row>
    <row r="394" spans="1:26" ht="23.25" hidden="1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5"/>
      <c r="Q394" s="124"/>
      <c r="R394" s="126"/>
      <c r="S394" s="127"/>
      <c r="T394" s="128"/>
      <c r="U394" s="126"/>
      <c r="V394" s="129"/>
      <c r="W394" s="126"/>
      <c r="X394" s="126"/>
      <c r="Y394" s="126"/>
      <c r="Z394" s="124"/>
    </row>
    <row r="395" spans="1:26" ht="23.25" hidden="1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5"/>
      <c r="Q395" s="124"/>
      <c r="R395" s="126"/>
      <c r="S395" s="127"/>
      <c r="T395" s="128"/>
      <c r="U395" s="126"/>
      <c r="V395" s="129"/>
      <c r="W395" s="126"/>
      <c r="X395" s="126"/>
      <c r="Y395" s="126"/>
      <c r="Z395" s="124"/>
    </row>
    <row r="396" spans="1:26" ht="23.25" hidden="1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5"/>
      <c r="Q396" s="124"/>
      <c r="R396" s="126"/>
      <c r="S396" s="127"/>
      <c r="T396" s="128"/>
      <c r="U396" s="126"/>
      <c r="V396" s="129"/>
      <c r="W396" s="126"/>
      <c r="X396" s="126"/>
      <c r="Y396" s="126"/>
      <c r="Z396" s="124"/>
    </row>
    <row r="397" spans="1:26" ht="23.25" hidden="1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5"/>
      <c r="Q397" s="124"/>
      <c r="R397" s="126"/>
      <c r="S397" s="127"/>
      <c r="T397" s="128"/>
      <c r="U397" s="126"/>
      <c r="V397" s="129"/>
      <c r="W397" s="126"/>
      <c r="X397" s="126"/>
      <c r="Y397" s="126"/>
      <c r="Z397" s="124"/>
    </row>
    <row r="398" spans="1:26" ht="23.25" hidden="1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5"/>
      <c r="Q398" s="124"/>
      <c r="R398" s="126"/>
      <c r="S398" s="127"/>
      <c r="T398" s="128"/>
      <c r="U398" s="126"/>
      <c r="V398" s="129"/>
      <c r="W398" s="126"/>
      <c r="X398" s="126"/>
      <c r="Y398" s="126"/>
      <c r="Z398" s="124"/>
    </row>
    <row r="399" spans="1:26" ht="23.25" hidden="1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5"/>
      <c r="Q399" s="124"/>
      <c r="R399" s="126"/>
      <c r="S399" s="127"/>
      <c r="T399" s="128"/>
      <c r="U399" s="126"/>
      <c r="V399" s="129"/>
      <c r="W399" s="126"/>
      <c r="X399" s="126"/>
      <c r="Y399" s="126"/>
      <c r="Z399" s="124"/>
    </row>
    <row r="400" spans="1:26" ht="23.25" hidden="1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5"/>
      <c r="Q400" s="124"/>
      <c r="R400" s="126"/>
      <c r="S400" s="127"/>
      <c r="T400" s="128"/>
      <c r="U400" s="126"/>
      <c r="V400" s="129"/>
      <c r="W400" s="126"/>
      <c r="X400" s="126"/>
      <c r="Y400" s="126"/>
      <c r="Z400" s="124"/>
    </row>
    <row r="401" spans="1:26" ht="23.25" hidden="1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5"/>
      <c r="Q401" s="124"/>
      <c r="R401" s="126"/>
      <c r="S401" s="127"/>
      <c r="T401" s="128"/>
      <c r="U401" s="126"/>
      <c r="V401" s="129"/>
      <c r="W401" s="126"/>
      <c r="X401" s="126"/>
      <c r="Y401" s="126"/>
      <c r="Z401" s="124"/>
    </row>
    <row r="402" spans="1:26" ht="23.25" hidden="1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5"/>
      <c r="Q402" s="124"/>
      <c r="R402" s="126"/>
      <c r="S402" s="127"/>
      <c r="T402" s="128"/>
      <c r="U402" s="126"/>
      <c r="V402" s="129"/>
      <c r="W402" s="126"/>
      <c r="X402" s="126"/>
      <c r="Y402" s="126"/>
      <c r="Z402" s="124"/>
    </row>
    <row r="403" spans="1:26" ht="23.25" hidden="1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5"/>
      <c r="Q403" s="124"/>
      <c r="R403" s="126"/>
      <c r="S403" s="127"/>
      <c r="T403" s="128"/>
      <c r="U403" s="126"/>
      <c r="V403" s="129"/>
      <c r="W403" s="126"/>
      <c r="X403" s="126"/>
      <c r="Y403" s="126"/>
      <c r="Z403" s="124"/>
    </row>
    <row r="404" spans="1:26" ht="23.25" hidden="1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5"/>
      <c r="Q404" s="124"/>
      <c r="R404" s="126"/>
      <c r="S404" s="127"/>
      <c r="T404" s="128"/>
      <c r="U404" s="126"/>
      <c r="V404" s="129"/>
      <c r="W404" s="126"/>
      <c r="X404" s="126"/>
      <c r="Y404" s="126"/>
      <c r="Z404" s="124"/>
    </row>
    <row r="405" spans="1:26" ht="23.25" hidden="1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5"/>
      <c r="Q405" s="124"/>
      <c r="R405" s="126"/>
      <c r="S405" s="127"/>
      <c r="T405" s="128"/>
      <c r="U405" s="126"/>
      <c r="V405" s="129"/>
      <c r="W405" s="126"/>
      <c r="X405" s="126"/>
      <c r="Y405" s="126"/>
      <c r="Z405" s="124"/>
    </row>
    <row r="406" spans="1:26" ht="23.25" hidden="1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5"/>
      <c r="Q406" s="124"/>
      <c r="R406" s="126"/>
      <c r="S406" s="127"/>
      <c r="T406" s="128"/>
      <c r="U406" s="126"/>
      <c r="V406" s="129"/>
      <c r="W406" s="126"/>
      <c r="X406" s="126"/>
      <c r="Y406" s="126"/>
      <c r="Z406" s="124"/>
    </row>
    <row r="407" spans="1:26" ht="23.25" hidden="1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5"/>
      <c r="Q407" s="124"/>
      <c r="R407" s="126"/>
      <c r="S407" s="127"/>
      <c r="T407" s="128"/>
      <c r="U407" s="126"/>
      <c r="V407" s="129"/>
      <c r="W407" s="126"/>
      <c r="X407" s="126"/>
      <c r="Y407" s="126"/>
      <c r="Z407" s="124"/>
    </row>
    <row r="408" spans="1:26" ht="23.25" hidden="1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5"/>
      <c r="Q408" s="124"/>
      <c r="R408" s="126"/>
      <c r="S408" s="127"/>
      <c r="T408" s="128"/>
      <c r="U408" s="126"/>
      <c r="V408" s="129"/>
      <c r="W408" s="126"/>
      <c r="X408" s="126"/>
      <c r="Y408" s="126"/>
      <c r="Z408" s="124"/>
    </row>
    <row r="409" spans="1:26" ht="23.25" hidden="1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5"/>
      <c r="Q409" s="124"/>
      <c r="R409" s="126"/>
      <c r="S409" s="127"/>
      <c r="T409" s="128"/>
      <c r="U409" s="126"/>
      <c r="V409" s="129"/>
      <c r="W409" s="126"/>
      <c r="X409" s="126"/>
      <c r="Y409" s="126"/>
      <c r="Z409" s="124"/>
    </row>
    <row r="410" spans="1:26" ht="23.25" hidden="1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5"/>
      <c r="Q410" s="124"/>
      <c r="R410" s="126"/>
      <c r="S410" s="127"/>
      <c r="T410" s="128"/>
      <c r="U410" s="126"/>
      <c r="V410" s="129"/>
      <c r="W410" s="126"/>
      <c r="X410" s="126"/>
      <c r="Y410" s="126"/>
      <c r="Z410" s="124"/>
    </row>
    <row r="411" spans="1:26" ht="23.25" hidden="1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5"/>
      <c r="Q411" s="124"/>
      <c r="R411" s="126"/>
      <c r="S411" s="127"/>
      <c r="T411" s="128"/>
      <c r="U411" s="126"/>
      <c r="V411" s="129"/>
      <c r="W411" s="126"/>
      <c r="X411" s="126"/>
      <c r="Y411" s="126"/>
      <c r="Z411" s="124"/>
    </row>
    <row r="412" spans="1:26" ht="23.25" hidden="1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5"/>
      <c r="Q412" s="124"/>
      <c r="R412" s="126"/>
      <c r="S412" s="127"/>
      <c r="T412" s="128"/>
      <c r="U412" s="126"/>
      <c r="V412" s="129"/>
      <c r="W412" s="126"/>
      <c r="X412" s="126"/>
      <c r="Y412" s="126"/>
      <c r="Z412" s="124"/>
    </row>
    <row r="413" spans="1:26" ht="23.25" hidden="1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5"/>
      <c r="Q413" s="124"/>
      <c r="R413" s="126"/>
      <c r="S413" s="127"/>
      <c r="T413" s="128"/>
      <c r="U413" s="126"/>
      <c r="V413" s="129"/>
      <c r="W413" s="126"/>
      <c r="X413" s="126"/>
      <c r="Y413" s="126"/>
      <c r="Z413" s="124"/>
    </row>
    <row r="414" spans="1:26" ht="23.25" hidden="1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5"/>
      <c r="Q414" s="124"/>
      <c r="R414" s="126"/>
      <c r="S414" s="127"/>
      <c r="T414" s="128"/>
      <c r="U414" s="126"/>
      <c r="V414" s="129"/>
      <c r="W414" s="126"/>
      <c r="X414" s="126"/>
      <c r="Y414" s="126"/>
      <c r="Z414" s="124"/>
    </row>
    <row r="415" spans="1:26" ht="23.25" hidden="1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5"/>
      <c r="Q415" s="124"/>
      <c r="R415" s="126"/>
      <c r="S415" s="127"/>
      <c r="T415" s="128"/>
      <c r="U415" s="126"/>
      <c r="V415" s="129"/>
      <c r="W415" s="126"/>
      <c r="X415" s="126"/>
      <c r="Y415" s="126"/>
      <c r="Z415" s="124"/>
    </row>
    <row r="416" spans="1:26" ht="23.25" hidden="1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5"/>
      <c r="Q416" s="124"/>
      <c r="R416" s="126"/>
      <c r="S416" s="127"/>
      <c r="T416" s="128"/>
      <c r="U416" s="126"/>
      <c r="V416" s="129"/>
      <c r="W416" s="126"/>
      <c r="X416" s="126"/>
      <c r="Y416" s="126"/>
      <c r="Z416" s="124"/>
    </row>
    <row r="417" spans="1:26" ht="23.25" hidden="1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5"/>
      <c r="Q417" s="124"/>
      <c r="R417" s="126"/>
      <c r="S417" s="127"/>
      <c r="T417" s="128"/>
      <c r="U417" s="126"/>
      <c r="V417" s="129"/>
      <c r="W417" s="126"/>
      <c r="X417" s="126"/>
      <c r="Y417" s="126"/>
      <c r="Z417" s="124"/>
    </row>
    <row r="418" spans="1:26" ht="23.25" hidden="1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5"/>
      <c r="Q418" s="124"/>
      <c r="R418" s="126"/>
      <c r="S418" s="127"/>
      <c r="T418" s="128"/>
      <c r="U418" s="126"/>
      <c r="V418" s="129"/>
      <c r="W418" s="126"/>
      <c r="X418" s="126"/>
      <c r="Y418" s="126"/>
      <c r="Z418" s="124"/>
    </row>
    <row r="419" spans="1:26" ht="23.25" hidden="1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5"/>
      <c r="Q419" s="124"/>
      <c r="R419" s="126"/>
      <c r="S419" s="127"/>
      <c r="T419" s="128"/>
      <c r="U419" s="126"/>
      <c r="V419" s="129"/>
      <c r="W419" s="126"/>
      <c r="X419" s="126"/>
      <c r="Y419" s="126"/>
      <c r="Z419" s="124"/>
    </row>
    <row r="420" spans="1:26" ht="23.25" hidden="1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5"/>
      <c r="Q420" s="124"/>
      <c r="R420" s="126"/>
      <c r="S420" s="127"/>
      <c r="T420" s="128"/>
      <c r="U420" s="126"/>
      <c r="V420" s="129"/>
      <c r="W420" s="126"/>
      <c r="X420" s="126"/>
      <c r="Y420" s="126"/>
      <c r="Z420" s="124"/>
    </row>
    <row r="421" spans="1:26" ht="23.25" hidden="1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5"/>
      <c r="Q421" s="124"/>
      <c r="R421" s="126"/>
      <c r="S421" s="127"/>
      <c r="T421" s="128"/>
      <c r="U421" s="126"/>
      <c r="V421" s="129"/>
      <c r="W421" s="126"/>
      <c r="X421" s="126"/>
      <c r="Y421" s="126"/>
      <c r="Z421" s="124"/>
    </row>
    <row r="422" spans="1:26" ht="23.25" hidden="1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5"/>
      <c r="Q422" s="124"/>
      <c r="R422" s="126"/>
      <c r="S422" s="127"/>
      <c r="T422" s="128"/>
      <c r="U422" s="126"/>
      <c r="V422" s="129"/>
      <c r="W422" s="126"/>
      <c r="X422" s="126"/>
      <c r="Y422" s="126"/>
      <c r="Z422" s="124"/>
    </row>
    <row r="423" spans="1:26" ht="23.25" hidden="1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5"/>
      <c r="Q423" s="124"/>
      <c r="R423" s="126"/>
      <c r="S423" s="127"/>
      <c r="T423" s="128"/>
      <c r="U423" s="126"/>
      <c r="V423" s="129"/>
      <c r="W423" s="126"/>
      <c r="X423" s="126"/>
      <c r="Y423" s="126"/>
      <c r="Z423" s="124"/>
    </row>
    <row r="424" spans="1:26" ht="23.25" hidden="1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5"/>
      <c r="Q424" s="124"/>
      <c r="R424" s="126"/>
      <c r="S424" s="127"/>
      <c r="T424" s="128"/>
      <c r="U424" s="126"/>
      <c r="V424" s="129"/>
      <c r="W424" s="126"/>
      <c r="X424" s="126"/>
      <c r="Y424" s="126"/>
      <c r="Z424" s="124"/>
    </row>
    <row r="425" spans="1:26" ht="23.25" hidden="1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5"/>
      <c r="Q425" s="124"/>
      <c r="R425" s="126"/>
      <c r="S425" s="127"/>
      <c r="T425" s="128"/>
      <c r="U425" s="126"/>
      <c r="V425" s="129"/>
      <c r="W425" s="126"/>
      <c r="X425" s="126"/>
      <c r="Y425" s="126"/>
      <c r="Z425" s="124"/>
    </row>
    <row r="426" spans="1:26" ht="23.25" hidden="1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5"/>
      <c r="Q426" s="124"/>
      <c r="R426" s="126"/>
      <c r="S426" s="127"/>
      <c r="T426" s="128"/>
      <c r="U426" s="126"/>
      <c r="V426" s="129"/>
      <c r="W426" s="126"/>
      <c r="X426" s="126"/>
      <c r="Y426" s="126"/>
      <c r="Z426" s="124"/>
    </row>
    <row r="427" spans="1:26" ht="23.25" hidden="1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5"/>
      <c r="Q427" s="124"/>
      <c r="R427" s="126"/>
      <c r="S427" s="127"/>
      <c r="T427" s="128"/>
      <c r="U427" s="126"/>
      <c r="V427" s="129"/>
      <c r="W427" s="126"/>
      <c r="X427" s="126"/>
      <c r="Y427" s="126"/>
      <c r="Z427" s="124"/>
    </row>
    <row r="428" spans="1:26" ht="23.25" hidden="1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5"/>
      <c r="Q428" s="124"/>
      <c r="R428" s="126"/>
      <c r="S428" s="127"/>
      <c r="T428" s="128"/>
      <c r="U428" s="126"/>
      <c r="V428" s="129"/>
      <c r="W428" s="126"/>
      <c r="X428" s="126"/>
      <c r="Y428" s="126"/>
      <c r="Z428" s="124"/>
    </row>
    <row r="429" spans="1:26" ht="23.25" hidden="1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5"/>
      <c r="Q429" s="124"/>
      <c r="R429" s="126"/>
      <c r="S429" s="127"/>
      <c r="T429" s="128"/>
      <c r="U429" s="126"/>
      <c r="V429" s="129"/>
      <c r="W429" s="126"/>
      <c r="X429" s="126"/>
      <c r="Y429" s="126"/>
      <c r="Z429" s="124"/>
    </row>
    <row r="430" spans="1:26" ht="23.25" hidden="1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5"/>
      <c r="Q430" s="124"/>
      <c r="R430" s="126"/>
      <c r="S430" s="127"/>
      <c r="T430" s="128"/>
      <c r="U430" s="126"/>
      <c r="V430" s="129"/>
      <c r="W430" s="126"/>
      <c r="X430" s="126"/>
      <c r="Y430" s="126"/>
      <c r="Z430" s="124"/>
    </row>
    <row r="431" spans="1:26" ht="23.25" hidden="1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5"/>
      <c r="Q431" s="124"/>
      <c r="R431" s="126"/>
      <c r="S431" s="127"/>
      <c r="T431" s="128"/>
      <c r="U431" s="126"/>
      <c r="V431" s="129"/>
      <c r="W431" s="126"/>
      <c r="X431" s="126"/>
      <c r="Y431" s="126"/>
      <c r="Z431" s="124"/>
    </row>
    <row r="432" spans="1:26" ht="23.25" hidden="1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5"/>
      <c r="Q432" s="124"/>
      <c r="R432" s="126"/>
      <c r="S432" s="127"/>
      <c r="T432" s="128"/>
      <c r="U432" s="126"/>
      <c r="V432" s="129"/>
      <c r="W432" s="126"/>
      <c r="X432" s="126"/>
      <c r="Y432" s="126"/>
      <c r="Z432" s="124"/>
    </row>
    <row r="433" spans="1:26" ht="23.25" hidden="1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5"/>
      <c r="Q433" s="124"/>
      <c r="R433" s="126"/>
      <c r="S433" s="127"/>
      <c r="T433" s="128"/>
      <c r="U433" s="126"/>
      <c r="V433" s="129"/>
      <c r="W433" s="126"/>
      <c r="X433" s="126"/>
      <c r="Y433" s="126"/>
      <c r="Z433" s="124"/>
    </row>
    <row r="434" spans="1:26" ht="23.25" hidden="1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5"/>
      <c r="Q434" s="124"/>
      <c r="R434" s="126"/>
      <c r="S434" s="127"/>
      <c r="T434" s="128"/>
      <c r="U434" s="126"/>
      <c r="V434" s="129"/>
      <c r="W434" s="126"/>
      <c r="X434" s="126"/>
      <c r="Y434" s="126"/>
      <c r="Z434" s="124"/>
    </row>
    <row r="435" spans="1:26" ht="23.25" hidden="1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5"/>
      <c r="Q435" s="124"/>
      <c r="R435" s="126"/>
      <c r="S435" s="127"/>
      <c r="T435" s="128"/>
      <c r="U435" s="126"/>
      <c r="V435" s="129"/>
      <c r="W435" s="126"/>
      <c r="X435" s="126"/>
      <c r="Y435" s="126"/>
      <c r="Z435" s="124"/>
    </row>
    <row r="436" spans="1:26" ht="23.25" hidden="1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5"/>
      <c r="Q436" s="124"/>
      <c r="R436" s="126"/>
      <c r="S436" s="127"/>
      <c r="T436" s="128"/>
      <c r="U436" s="126"/>
      <c r="V436" s="129"/>
      <c r="W436" s="126"/>
      <c r="X436" s="126"/>
      <c r="Y436" s="126"/>
      <c r="Z436" s="124"/>
    </row>
    <row r="437" spans="1:26" ht="23.25" hidden="1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5"/>
      <c r="Q437" s="124"/>
      <c r="R437" s="126"/>
      <c r="S437" s="127"/>
      <c r="T437" s="128"/>
      <c r="U437" s="126"/>
      <c r="V437" s="129"/>
      <c r="W437" s="126"/>
      <c r="X437" s="126"/>
      <c r="Y437" s="126"/>
      <c r="Z437" s="124"/>
    </row>
    <row r="438" spans="1:26" ht="23.25" hidden="1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5"/>
      <c r="Q438" s="124"/>
      <c r="R438" s="126"/>
      <c r="S438" s="127"/>
      <c r="T438" s="128"/>
      <c r="U438" s="126"/>
      <c r="V438" s="129"/>
      <c r="W438" s="126"/>
      <c r="X438" s="126"/>
      <c r="Y438" s="126"/>
      <c r="Z438" s="124"/>
    </row>
    <row r="439" spans="1:26" ht="23.25" hidden="1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5"/>
      <c r="Q439" s="124"/>
      <c r="R439" s="126"/>
      <c r="S439" s="127"/>
      <c r="T439" s="128"/>
      <c r="U439" s="126"/>
      <c r="V439" s="129"/>
      <c r="W439" s="126"/>
      <c r="X439" s="126"/>
      <c r="Y439" s="126"/>
      <c r="Z439" s="124"/>
    </row>
    <row r="440" spans="1:26" ht="23.25" hidden="1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5"/>
      <c r="Q440" s="124"/>
      <c r="R440" s="126"/>
      <c r="S440" s="127"/>
      <c r="T440" s="128"/>
      <c r="U440" s="126"/>
      <c r="V440" s="129"/>
      <c r="W440" s="126"/>
      <c r="X440" s="126"/>
      <c r="Y440" s="126"/>
      <c r="Z440" s="124"/>
    </row>
    <row r="441" spans="1:26" ht="23.25" hidden="1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5"/>
      <c r="Q441" s="124"/>
      <c r="R441" s="126"/>
      <c r="S441" s="127"/>
      <c r="T441" s="128"/>
      <c r="U441" s="126"/>
      <c r="V441" s="129"/>
      <c r="W441" s="126"/>
      <c r="X441" s="126"/>
      <c r="Y441" s="126"/>
      <c r="Z441" s="124"/>
    </row>
    <row r="442" spans="1:26" ht="23.25" hidden="1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5"/>
      <c r="Q442" s="124"/>
      <c r="R442" s="126"/>
      <c r="S442" s="127"/>
      <c r="T442" s="128"/>
      <c r="U442" s="126"/>
      <c r="V442" s="129"/>
      <c r="W442" s="126"/>
      <c r="X442" s="126"/>
      <c r="Y442" s="126"/>
      <c r="Z442" s="124"/>
    </row>
    <row r="443" spans="1:26" ht="23.25" hidden="1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5"/>
      <c r="Q443" s="124"/>
      <c r="R443" s="126"/>
      <c r="S443" s="127"/>
      <c r="T443" s="128"/>
      <c r="U443" s="126"/>
      <c r="V443" s="129"/>
      <c r="W443" s="126"/>
      <c r="X443" s="126"/>
      <c r="Y443" s="126"/>
      <c r="Z443" s="124"/>
    </row>
    <row r="444" spans="1:26" ht="23.25" hidden="1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5"/>
      <c r="Q444" s="124"/>
      <c r="R444" s="126"/>
      <c r="S444" s="127"/>
      <c r="T444" s="128"/>
      <c r="U444" s="126"/>
      <c r="V444" s="129"/>
      <c r="W444" s="126"/>
      <c r="X444" s="126"/>
      <c r="Y444" s="126"/>
      <c r="Z444" s="124"/>
    </row>
    <row r="445" spans="1:26" ht="23.25" hidden="1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5"/>
      <c r="Q445" s="124"/>
      <c r="R445" s="126"/>
      <c r="S445" s="127"/>
      <c r="T445" s="128"/>
      <c r="U445" s="126"/>
      <c r="V445" s="129"/>
      <c r="W445" s="126"/>
      <c r="X445" s="126"/>
      <c r="Y445" s="126"/>
      <c r="Z445" s="124"/>
    </row>
    <row r="446" spans="1:26" ht="23.25" hidden="1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5"/>
      <c r="Q446" s="124"/>
      <c r="R446" s="126"/>
      <c r="S446" s="127"/>
      <c r="T446" s="128"/>
      <c r="U446" s="126"/>
      <c r="V446" s="129"/>
      <c r="W446" s="126"/>
      <c r="X446" s="126"/>
      <c r="Y446" s="126"/>
      <c r="Z446" s="124"/>
    </row>
    <row r="447" spans="1:26" ht="23.25" hidden="1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5"/>
      <c r="Q447" s="124"/>
      <c r="R447" s="126"/>
      <c r="S447" s="127"/>
      <c r="T447" s="128"/>
      <c r="U447" s="126"/>
      <c r="V447" s="129"/>
      <c r="W447" s="126"/>
      <c r="X447" s="126"/>
      <c r="Y447" s="126"/>
      <c r="Z447" s="124"/>
    </row>
    <row r="448" spans="1:26" ht="23.25" hidden="1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5"/>
      <c r="Q448" s="124"/>
      <c r="R448" s="126"/>
      <c r="S448" s="127"/>
      <c r="T448" s="128"/>
      <c r="U448" s="126"/>
      <c r="V448" s="129"/>
      <c r="W448" s="126"/>
      <c r="X448" s="126"/>
      <c r="Y448" s="126"/>
      <c r="Z448" s="124"/>
    </row>
    <row r="449" spans="1:26" ht="23.25" hidden="1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5"/>
      <c r="Q449" s="124"/>
      <c r="R449" s="126"/>
      <c r="S449" s="127"/>
      <c r="T449" s="128"/>
      <c r="U449" s="126"/>
      <c r="V449" s="129"/>
      <c r="W449" s="126"/>
      <c r="X449" s="126"/>
      <c r="Y449" s="126"/>
      <c r="Z449" s="124"/>
    </row>
    <row r="450" spans="1:26" ht="23.25" hidden="1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5"/>
      <c r="Q450" s="124"/>
      <c r="R450" s="126"/>
      <c r="S450" s="127"/>
      <c r="T450" s="128"/>
      <c r="U450" s="126"/>
      <c r="V450" s="129"/>
      <c r="W450" s="126"/>
      <c r="X450" s="126"/>
      <c r="Y450" s="126"/>
      <c r="Z450" s="124"/>
    </row>
    <row r="451" spans="1:26" ht="23.25" hidden="1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5"/>
      <c r="Q451" s="124"/>
      <c r="R451" s="126"/>
      <c r="S451" s="127"/>
      <c r="T451" s="128"/>
      <c r="U451" s="126"/>
      <c r="V451" s="129"/>
      <c r="W451" s="126"/>
      <c r="X451" s="126"/>
      <c r="Y451" s="126"/>
      <c r="Z451" s="124"/>
    </row>
    <row r="452" spans="1:26" ht="23.25" hidden="1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5"/>
      <c r="Q452" s="124"/>
      <c r="R452" s="126"/>
      <c r="S452" s="127"/>
      <c r="T452" s="128"/>
      <c r="U452" s="126"/>
      <c r="V452" s="129"/>
      <c r="W452" s="126"/>
      <c r="X452" s="126"/>
      <c r="Y452" s="126"/>
      <c r="Z452" s="124"/>
    </row>
    <row r="453" spans="1:26" ht="23.25" hidden="1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5"/>
      <c r="Q453" s="124"/>
      <c r="R453" s="126"/>
      <c r="S453" s="127"/>
      <c r="T453" s="128"/>
      <c r="U453" s="126"/>
      <c r="V453" s="129"/>
      <c r="W453" s="126"/>
      <c r="X453" s="126"/>
      <c r="Y453" s="126"/>
      <c r="Z453" s="124"/>
    </row>
    <row r="454" spans="1:26" ht="23.25" hidden="1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5"/>
      <c r="Q454" s="124"/>
      <c r="R454" s="126"/>
      <c r="S454" s="127"/>
      <c r="T454" s="128"/>
      <c r="U454" s="126"/>
      <c r="V454" s="129"/>
      <c r="W454" s="126"/>
      <c r="X454" s="126"/>
      <c r="Y454" s="126"/>
      <c r="Z454" s="124"/>
    </row>
    <row r="455" spans="1:26" ht="23.25" hidden="1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5"/>
      <c r="Q455" s="124"/>
      <c r="R455" s="126"/>
      <c r="S455" s="127"/>
      <c r="T455" s="128"/>
      <c r="U455" s="126"/>
      <c r="V455" s="129"/>
      <c r="W455" s="126"/>
      <c r="X455" s="126"/>
      <c r="Y455" s="126"/>
      <c r="Z455" s="124"/>
    </row>
    <row r="456" spans="1:26" ht="23.25" hidden="1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5"/>
      <c r="Q456" s="124"/>
      <c r="R456" s="126"/>
      <c r="S456" s="127"/>
      <c r="T456" s="128"/>
      <c r="U456" s="126"/>
      <c r="V456" s="129"/>
      <c r="W456" s="126"/>
      <c r="X456" s="126"/>
      <c r="Y456" s="126"/>
      <c r="Z456" s="124"/>
    </row>
    <row r="457" spans="1:26" ht="23.25" hidden="1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5"/>
      <c r="Q457" s="124"/>
      <c r="R457" s="126"/>
      <c r="S457" s="127"/>
      <c r="T457" s="128"/>
      <c r="U457" s="126"/>
      <c r="V457" s="129"/>
      <c r="W457" s="126"/>
      <c r="X457" s="126"/>
      <c r="Y457" s="126"/>
      <c r="Z457" s="124"/>
    </row>
    <row r="458" spans="1:26" ht="23.25" hidden="1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5"/>
      <c r="Q458" s="124"/>
      <c r="R458" s="126"/>
      <c r="S458" s="127"/>
      <c r="T458" s="128"/>
      <c r="U458" s="126"/>
      <c r="V458" s="129"/>
      <c r="W458" s="126"/>
      <c r="X458" s="126"/>
      <c r="Y458" s="126"/>
      <c r="Z458" s="124"/>
    </row>
    <row r="459" spans="1:26" ht="23.25" hidden="1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5"/>
      <c r="Q459" s="124"/>
      <c r="R459" s="126"/>
      <c r="S459" s="127"/>
      <c r="T459" s="128"/>
      <c r="U459" s="126"/>
      <c r="V459" s="129"/>
      <c r="W459" s="126"/>
      <c r="X459" s="126"/>
      <c r="Y459" s="126"/>
      <c r="Z459" s="124"/>
    </row>
    <row r="460" spans="1:26" ht="23.25" hidden="1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5"/>
      <c r="Q460" s="124"/>
      <c r="R460" s="126"/>
      <c r="S460" s="127"/>
      <c r="T460" s="128"/>
      <c r="U460" s="126"/>
      <c r="V460" s="129"/>
      <c r="W460" s="126"/>
      <c r="X460" s="126"/>
      <c r="Y460" s="126"/>
      <c r="Z460" s="124"/>
    </row>
    <row r="461" spans="1:26" ht="23.25" hidden="1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5"/>
      <c r="Q461" s="124"/>
      <c r="R461" s="126"/>
      <c r="S461" s="127"/>
      <c r="T461" s="128"/>
      <c r="U461" s="126"/>
      <c r="V461" s="129"/>
      <c r="W461" s="126"/>
      <c r="X461" s="126"/>
      <c r="Y461" s="126"/>
      <c r="Z461" s="124"/>
    </row>
    <row r="462" spans="1:26" ht="23.25" hidden="1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5"/>
      <c r="Q462" s="124"/>
      <c r="R462" s="126"/>
      <c r="S462" s="127"/>
      <c r="T462" s="128"/>
      <c r="U462" s="126"/>
      <c r="V462" s="129"/>
      <c r="W462" s="126"/>
      <c r="X462" s="126"/>
      <c r="Y462" s="126"/>
      <c r="Z462" s="124"/>
    </row>
    <row r="463" spans="1:26" ht="23.25" hidden="1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5"/>
      <c r="Q463" s="124"/>
      <c r="R463" s="126"/>
      <c r="S463" s="127"/>
      <c r="T463" s="128"/>
      <c r="U463" s="126"/>
      <c r="V463" s="129"/>
      <c r="W463" s="126"/>
      <c r="X463" s="126"/>
      <c r="Y463" s="126"/>
      <c r="Z463" s="124"/>
    </row>
    <row r="464" spans="1:26" ht="23.25" hidden="1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5"/>
      <c r="Q464" s="124"/>
      <c r="R464" s="126"/>
      <c r="S464" s="127"/>
      <c r="T464" s="128"/>
      <c r="U464" s="126"/>
      <c r="V464" s="129"/>
      <c r="W464" s="126"/>
      <c r="X464" s="126"/>
      <c r="Y464" s="126"/>
      <c r="Z464" s="124"/>
    </row>
    <row r="465" spans="1:26" ht="23.25" hidden="1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5"/>
      <c r="Q465" s="124"/>
      <c r="R465" s="126"/>
      <c r="S465" s="127"/>
      <c r="T465" s="128"/>
      <c r="U465" s="126"/>
      <c r="V465" s="129"/>
      <c r="W465" s="126"/>
      <c r="X465" s="126"/>
      <c r="Y465" s="126"/>
      <c r="Z465" s="124"/>
    </row>
    <row r="466" spans="1:26" ht="23.25" hidden="1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5"/>
      <c r="Q466" s="124"/>
      <c r="R466" s="126"/>
      <c r="S466" s="127"/>
      <c r="T466" s="128"/>
      <c r="U466" s="126"/>
      <c r="V466" s="129"/>
      <c r="W466" s="126"/>
      <c r="X466" s="126"/>
      <c r="Y466" s="126"/>
      <c r="Z466" s="124"/>
    </row>
    <row r="467" spans="1:26" ht="23.25" hidden="1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5"/>
      <c r="Q467" s="124"/>
      <c r="R467" s="126"/>
      <c r="S467" s="127"/>
      <c r="T467" s="128"/>
      <c r="U467" s="126"/>
      <c r="V467" s="129"/>
      <c r="W467" s="126"/>
      <c r="X467" s="126"/>
      <c r="Y467" s="126"/>
      <c r="Z467" s="124"/>
    </row>
    <row r="468" spans="1:26" ht="23.25" hidden="1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5"/>
      <c r="Q468" s="124"/>
      <c r="R468" s="126"/>
      <c r="S468" s="127"/>
      <c r="T468" s="128"/>
      <c r="U468" s="126"/>
      <c r="V468" s="129"/>
      <c r="W468" s="126"/>
      <c r="X468" s="126"/>
      <c r="Y468" s="126"/>
      <c r="Z468" s="124"/>
    </row>
    <row r="469" spans="1:26" ht="23.25" hidden="1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5"/>
      <c r="Q469" s="124"/>
      <c r="R469" s="126"/>
      <c r="S469" s="127"/>
      <c r="T469" s="128"/>
      <c r="U469" s="126"/>
      <c r="V469" s="129"/>
      <c r="W469" s="126"/>
      <c r="X469" s="126"/>
      <c r="Y469" s="126"/>
      <c r="Z469" s="124"/>
    </row>
    <row r="470" spans="1:26" ht="23.25" hidden="1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5"/>
      <c r="Q470" s="124"/>
      <c r="R470" s="126"/>
      <c r="S470" s="127"/>
      <c r="T470" s="128"/>
      <c r="U470" s="126"/>
      <c r="V470" s="129"/>
      <c r="W470" s="126"/>
      <c r="X470" s="126"/>
      <c r="Y470" s="126"/>
      <c r="Z470" s="124"/>
    </row>
    <row r="471" spans="1:26" ht="23.25" hidden="1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5"/>
      <c r="Q471" s="124"/>
      <c r="R471" s="126"/>
      <c r="S471" s="127"/>
      <c r="T471" s="128"/>
      <c r="U471" s="126"/>
      <c r="V471" s="129"/>
      <c r="W471" s="126"/>
      <c r="X471" s="126"/>
      <c r="Y471" s="126"/>
      <c r="Z471" s="124"/>
    </row>
    <row r="472" spans="1:26" ht="23.25" hidden="1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5"/>
      <c r="Q472" s="124"/>
      <c r="R472" s="126"/>
      <c r="S472" s="127"/>
      <c r="T472" s="128"/>
      <c r="U472" s="126"/>
      <c r="V472" s="129"/>
      <c r="W472" s="126"/>
      <c r="X472" s="126"/>
      <c r="Y472" s="126"/>
      <c r="Z472" s="124"/>
    </row>
    <row r="473" spans="1:26" ht="23.25" hidden="1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5"/>
      <c r="Q473" s="124"/>
      <c r="R473" s="126"/>
      <c r="S473" s="127"/>
      <c r="T473" s="128"/>
      <c r="U473" s="126"/>
      <c r="V473" s="129"/>
      <c r="W473" s="126"/>
      <c r="X473" s="126"/>
      <c r="Y473" s="126"/>
      <c r="Z473" s="124"/>
    </row>
    <row r="474" spans="1:26" ht="23.25" hidden="1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5"/>
      <c r="Q474" s="124"/>
      <c r="R474" s="126"/>
      <c r="S474" s="127"/>
      <c r="T474" s="128"/>
      <c r="U474" s="126"/>
      <c r="V474" s="129"/>
      <c r="W474" s="126"/>
      <c r="X474" s="126"/>
      <c r="Y474" s="126"/>
      <c r="Z474" s="124"/>
    </row>
    <row r="475" spans="1:26" ht="23.25" hidden="1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5"/>
      <c r="Q475" s="124"/>
      <c r="R475" s="126"/>
      <c r="S475" s="127"/>
      <c r="T475" s="128"/>
      <c r="U475" s="126"/>
      <c r="V475" s="129"/>
      <c r="W475" s="126"/>
      <c r="X475" s="126"/>
      <c r="Y475" s="126"/>
      <c r="Z475" s="124"/>
    </row>
    <row r="476" spans="1:26" ht="23.25" hidden="1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5"/>
      <c r="Q476" s="124"/>
      <c r="R476" s="126"/>
      <c r="S476" s="127"/>
      <c r="T476" s="128"/>
      <c r="U476" s="126"/>
      <c r="V476" s="129"/>
      <c r="W476" s="126"/>
      <c r="X476" s="126"/>
      <c r="Y476" s="126"/>
      <c r="Z476" s="124"/>
    </row>
    <row r="477" spans="1:26" ht="23.25" hidden="1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5"/>
      <c r="Q477" s="124"/>
      <c r="R477" s="126"/>
      <c r="S477" s="127"/>
      <c r="T477" s="128"/>
      <c r="U477" s="126"/>
      <c r="V477" s="129"/>
      <c r="W477" s="126"/>
      <c r="X477" s="126"/>
      <c r="Y477" s="126"/>
      <c r="Z477" s="124"/>
    </row>
    <row r="478" spans="1:26" ht="23.25" hidden="1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5"/>
      <c r="Q478" s="124"/>
      <c r="R478" s="126"/>
      <c r="S478" s="127"/>
      <c r="T478" s="128"/>
      <c r="U478" s="126"/>
      <c r="V478" s="129"/>
      <c r="W478" s="126"/>
      <c r="X478" s="126"/>
      <c r="Y478" s="126"/>
      <c r="Z478" s="124"/>
    </row>
    <row r="479" spans="1:26" ht="23.25" hidden="1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5"/>
      <c r="Q479" s="124"/>
      <c r="R479" s="126"/>
      <c r="S479" s="127"/>
      <c r="T479" s="128"/>
      <c r="U479" s="126"/>
      <c r="V479" s="129"/>
      <c r="W479" s="126"/>
      <c r="X479" s="126"/>
      <c r="Y479" s="126"/>
      <c r="Z479" s="124"/>
    </row>
    <row r="480" spans="1:26" ht="23.25" hidden="1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5"/>
      <c r="Q480" s="124"/>
      <c r="R480" s="126"/>
      <c r="S480" s="127"/>
      <c r="T480" s="128"/>
      <c r="U480" s="126"/>
      <c r="V480" s="129"/>
      <c r="W480" s="126"/>
      <c r="X480" s="126"/>
      <c r="Y480" s="126"/>
      <c r="Z480" s="124"/>
    </row>
    <row r="481" spans="1:26" ht="23.25" hidden="1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5"/>
      <c r="Q481" s="124"/>
      <c r="R481" s="126"/>
      <c r="S481" s="127"/>
      <c r="T481" s="128"/>
      <c r="U481" s="126"/>
      <c r="V481" s="129"/>
      <c r="W481" s="126"/>
      <c r="X481" s="126"/>
      <c r="Y481" s="126"/>
      <c r="Z481" s="124"/>
    </row>
    <row r="482" spans="1:26" ht="23.25" hidden="1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5"/>
      <c r="Q482" s="124"/>
      <c r="R482" s="126"/>
      <c r="S482" s="127"/>
      <c r="T482" s="128"/>
      <c r="U482" s="126"/>
      <c r="V482" s="129"/>
      <c r="W482" s="126"/>
      <c r="X482" s="126"/>
      <c r="Y482" s="126"/>
      <c r="Z482" s="124"/>
    </row>
    <row r="483" spans="1:26" ht="23.25" hidden="1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5"/>
      <c r="Q483" s="124"/>
      <c r="R483" s="126"/>
      <c r="S483" s="127"/>
      <c r="T483" s="128"/>
      <c r="U483" s="126"/>
      <c r="V483" s="129"/>
      <c r="W483" s="126"/>
      <c r="X483" s="126"/>
      <c r="Y483" s="126"/>
      <c r="Z483" s="124"/>
    </row>
    <row r="484" spans="1:26" ht="23.25" hidden="1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5"/>
      <c r="Q484" s="124"/>
      <c r="R484" s="126"/>
      <c r="S484" s="127"/>
      <c r="T484" s="128"/>
      <c r="U484" s="126"/>
      <c r="V484" s="129"/>
      <c r="W484" s="126"/>
      <c r="X484" s="126"/>
      <c r="Y484" s="126"/>
      <c r="Z484" s="124"/>
    </row>
    <row r="485" spans="1:26" ht="23.25" hidden="1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5"/>
      <c r="Q485" s="124"/>
      <c r="R485" s="126"/>
      <c r="S485" s="127"/>
      <c r="T485" s="128"/>
      <c r="U485" s="126"/>
      <c r="V485" s="129"/>
      <c r="W485" s="126"/>
      <c r="X485" s="126"/>
      <c r="Y485" s="126"/>
      <c r="Z485" s="124"/>
    </row>
    <row r="486" spans="1:26" ht="23.25" hidden="1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5"/>
      <c r="Q486" s="124"/>
      <c r="R486" s="126"/>
      <c r="S486" s="127"/>
      <c r="T486" s="128"/>
      <c r="U486" s="126"/>
      <c r="V486" s="129"/>
      <c r="W486" s="126"/>
      <c r="X486" s="126"/>
      <c r="Y486" s="126"/>
      <c r="Z486" s="124"/>
    </row>
    <row r="487" spans="1:26" ht="23.25" hidden="1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5"/>
      <c r="Q487" s="124"/>
      <c r="R487" s="126"/>
      <c r="S487" s="127"/>
      <c r="T487" s="128"/>
      <c r="U487" s="126"/>
      <c r="V487" s="129"/>
      <c r="W487" s="126"/>
      <c r="X487" s="126"/>
      <c r="Y487" s="126"/>
      <c r="Z487" s="124"/>
    </row>
    <row r="488" spans="1:26" ht="23.25" hidden="1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5"/>
      <c r="Q488" s="124"/>
      <c r="R488" s="126"/>
      <c r="S488" s="127"/>
      <c r="T488" s="128"/>
      <c r="U488" s="126"/>
      <c r="V488" s="129"/>
      <c r="W488" s="126"/>
      <c r="X488" s="126"/>
      <c r="Y488" s="126"/>
      <c r="Z488" s="124"/>
    </row>
    <row r="489" spans="1:26" ht="23.25" hidden="1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5"/>
      <c r="Q489" s="124"/>
      <c r="R489" s="126"/>
      <c r="S489" s="127"/>
      <c r="T489" s="128"/>
      <c r="U489" s="126"/>
      <c r="V489" s="129"/>
      <c r="W489" s="126"/>
      <c r="X489" s="126"/>
      <c r="Y489" s="126"/>
      <c r="Z489" s="124"/>
    </row>
    <row r="490" spans="1:26" ht="23.25" hidden="1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5"/>
      <c r="Q490" s="124"/>
      <c r="R490" s="126"/>
      <c r="S490" s="127"/>
      <c r="T490" s="128"/>
      <c r="U490" s="126"/>
      <c r="V490" s="129"/>
      <c r="W490" s="126"/>
      <c r="X490" s="126"/>
      <c r="Y490" s="126"/>
      <c r="Z490" s="124"/>
    </row>
    <row r="491" spans="1:26" ht="23.25" hidden="1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5"/>
      <c r="Q491" s="124"/>
      <c r="R491" s="126"/>
      <c r="S491" s="127"/>
      <c r="T491" s="128"/>
      <c r="U491" s="126"/>
      <c r="V491" s="129"/>
      <c r="W491" s="126"/>
      <c r="X491" s="126"/>
      <c r="Y491" s="126"/>
      <c r="Z491" s="124"/>
    </row>
    <row r="492" spans="1:26" ht="23.25" hidden="1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5"/>
      <c r="Q492" s="124"/>
      <c r="R492" s="126"/>
      <c r="S492" s="127"/>
      <c r="T492" s="128"/>
      <c r="U492" s="126"/>
      <c r="V492" s="129"/>
      <c r="W492" s="126"/>
      <c r="X492" s="126"/>
      <c r="Y492" s="126"/>
      <c r="Z492" s="124"/>
    </row>
    <row r="493" spans="1:26" ht="23.25" hidden="1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5"/>
      <c r="Q493" s="124"/>
      <c r="R493" s="126"/>
      <c r="S493" s="127"/>
      <c r="T493" s="128"/>
      <c r="U493" s="126"/>
      <c r="V493" s="129"/>
      <c r="W493" s="126"/>
      <c r="X493" s="126"/>
      <c r="Y493" s="126"/>
      <c r="Z493" s="124"/>
    </row>
    <row r="494" spans="1:26" ht="23.25" hidden="1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5"/>
      <c r="Q494" s="124"/>
      <c r="R494" s="126"/>
      <c r="S494" s="127"/>
      <c r="T494" s="128"/>
      <c r="U494" s="126"/>
      <c r="V494" s="129"/>
      <c r="W494" s="126"/>
      <c r="X494" s="126"/>
      <c r="Y494" s="126"/>
      <c r="Z494" s="124"/>
    </row>
    <row r="495" spans="1:26" ht="23.25" hidden="1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5"/>
      <c r="Q495" s="124"/>
      <c r="R495" s="126"/>
      <c r="S495" s="127"/>
      <c r="T495" s="128"/>
      <c r="U495" s="126"/>
      <c r="V495" s="129"/>
      <c r="W495" s="126"/>
      <c r="X495" s="126"/>
      <c r="Y495" s="126"/>
      <c r="Z495" s="124"/>
    </row>
    <row r="496" spans="1:26" ht="23.25" hidden="1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5"/>
      <c r="Q496" s="124"/>
      <c r="R496" s="126"/>
      <c r="S496" s="127"/>
      <c r="T496" s="128"/>
      <c r="U496" s="126"/>
      <c r="V496" s="129"/>
      <c r="W496" s="126"/>
      <c r="X496" s="126"/>
      <c r="Y496" s="126"/>
      <c r="Z496" s="124"/>
    </row>
    <row r="497" spans="1:26" ht="23.25" hidden="1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5"/>
      <c r="Q497" s="124"/>
      <c r="R497" s="126"/>
      <c r="S497" s="127"/>
      <c r="T497" s="128"/>
      <c r="U497" s="126"/>
      <c r="V497" s="129"/>
      <c r="W497" s="126"/>
      <c r="X497" s="126"/>
      <c r="Y497" s="126"/>
      <c r="Z497" s="124"/>
    </row>
    <row r="498" spans="1:26" ht="23.25" hidden="1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5"/>
      <c r="Q498" s="124"/>
      <c r="R498" s="126"/>
      <c r="S498" s="127"/>
      <c r="T498" s="128"/>
      <c r="U498" s="126"/>
      <c r="V498" s="129"/>
      <c r="W498" s="126"/>
      <c r="X498" s="126"/>
      <c r="Y498" s="126"/>
      <c r="Z498" s="124"/>
    </row>
    <row r="499" spans="1:26" ht="23.25" hidden="1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5"/>
      <c r="Q499" s="124"/>
      <c r="R499" s="126"/>
      <c r="S499" s="127"/>
      <c r="T499" s="128"/>
      <c r="U499" s="126"/>
      <c r="V499" s="129"/>
      <c r="W499" s="126"/>
      <c r="X499" s="126"/>
      <c r="Y499" s="126"/>
      <c r="Z499" s="124"/>
    </row>
    <row r="500" spans="1:26" ht="23.25" hidden="1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5"/>
      <c r="Q500" s="124"/>
      <c r="R500" s="126"/>
      <c r="S500" s="127"/>
      <c r="T500" s="128"/>
      <c r="U500" s="126"/>
      <c r="V500" s="129"/>
      <c r="W500" s="126"/>
      <c r="X500" s="126"/>
      <c r="Y500" s="126"/>
      <c r="Z500" s="124"/>
    </row>
    <row r="501" spans="1:26" ht="23.25" hidden="1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5"/>
      <c r="Q501" s="124"/>
      <c r="R501" s="126"/>
      <c r="S501" s="127"/>
      <c r="T501" s="128"/>
      <c r="U501" s="126"/>
      <c r="V501" s="129"/>
      <c r="W501" s="126"/>
      <c r="X501" s="126"/>
      <c r="Y501" s="126"/>
      <c r="Z501" s="124"/>
    </row>
    <row r="502" spans="1:26" ht="23.25" hidden="1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5"/>
      <c r="Q502" s="124"/>
      <c r="R502" s="126"/>
      <c r="S502" s="127"/>
      <c r="T502" s="128"/>
      <c r="U502" s="126"/>
      <c r="V502" s="129"/>
      <c r="W502" s="126"/>
      <c r="X502" s="126"/>
      <c r="Y502" s="126"/>
      <c r="Z502" s="124"/>
    </row>
    <row r="503" spans="1:26" ht="23.25" hidden="1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5"/>
      <c r="Q503" s="124"/>
      <c r="R503" s="126"/>
      <c r="S503" s="127"/>
      <c r="T503" s="128"/>
      <c r="U503" s="126"/>
      <c r="V503" s="129"/>
      <c r="W503" s="126"/>
      <c r="X503" s="126"/>
      <c r="Y503" s="126"/>
      <c r="Z503" s="124"/>
    </row>
    <row r="504" spans="1:26" ht="23.25" hidden="1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5"/>
      <c r="Q504" s="124"/>
      <c r="R504" s="126"/>
      <c r="S504" s="127"/>
      <c r="T504" s="128"/>
      <c r="U504" s="126"/>
      <c r="V504" s="129"/>
      <c r="W504" s="126"/>
      <c r="X504" s="126"/>
      <c r="Y504" s="126"/>
      <c r="Z504" s="124"/>
    </row>
    <row r="505" spans="1:26" ht="23.25" hidden="1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5"/>
      <c r="Q505" s="124"/>
      <c r="R505" s="126"/>
      <c r="S505" s="127"/>
      <c r="T505" s="128"/>
      <c r="U505" s="126"/>
      <c r="V505" s="129"/>
      <c r="W505" s="126"/>
      <c r="X505" s="126"/>
      <c r="Y505" s="126"/>
      <c r="Z505" s="124"/>
    </row>
    <row r="506" spans="1:26" ht="23.25" hidden="1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5"/>
      <c r="Q506" s="124"/>
      <c r="R506" s="126"/>
      <c r="S506" s="127"/>
      <c r="T506" s="128"/>
      <c r="U506" s="126"/>
      <c r="V506" s="129"/>
      <c r="W506" s="126"/>
      <c r="X506" s="126"/>
      <c r="Y506" s="126"/>
      <c r="Z506" s="124"/>
    </row>
    <row r="507" spans="1:26" ht="23.25" hidden="1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Q507" s="124"/>
      <c r="R507" s="126"/>
      <c r="S507" s="127"/>
      <c r="T507" s="128"/>
      <c r="U507" s="126"/>
      <c r="V507" s="129"/>
      <c r="W507" s="126"/>
      <c r="X507" s="126"/>
      <c r="Y507" s="126"/>
      <c r="Z507" s="124"/>
    </row>
    <row r="508" spans="1:26" ht="23.25" hidden="1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5"/>
      <c r="Q508" s="124"/>
      <c r="R508" s="126"/>
      <c r="S508" s="127"/>
      <c r="T508" s="128"/>
      <c r="U508" s="126"/>
      <c r="V508" s="129"/>
      <c r="W508" s="126"/>
      <c r="X508" s="126"/>
      <c r="Y508" s="126"/>
      <c r="Z508" s="124"/>
    </row>
    <row r="509" spans="1:26" ht="23.25" hidden="1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5"/>
      <c r="Q509" s="124"/>
      <c r="R509" s="126"/>
      <c r="S509" s="127"/>
      <c r="T509" s="128"/>
      <c r="U509" s="126"/>
      <c r="V509" s="129"/>
      <c r="W509" s="126"/>
      <c r="X509" s="126"/>
      <c r="Y509" s="126"/>
      <c r="Z509" s="124"/>
    </row>
    <row r="510" spans="1:26" ht="23.25" hidden="1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5"/>
      <c r="Q510" s="124"/>
      <c r="R510" s="126"/>
      <c r="S510" s="127"/>
      <c r="T510" s="128"/>
      <c r="U510" s="126"/>
      <c r="V510" s="129"/>
      <c r="W510" s="126"/>
      <c r="X510" s="126"/>
      <c r="Y510" s="126"/>
      <c r="Z510" s="124"/>
    </row>
    <row r="511" spans="1:26" ht="23.25" hidden="1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5"/>
      <c r="Q511" s="124"/>
      <c r="R511" s="126"/>
      <c r="S511" s="127"/>
      <c r="T511" s="128"/>
      <c r="U511" s="126"/>
      <c r="V511" s="129"/>
      <c r="W511" s="126"/>
      <c r="X511" s="126"/>
      <c r="Y511" s="126"/>
      <c r="Z511" s="124"/>
    </row>
    <row r="512" spans="1:26" ht="23.25" hidden="1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5"/>
      <c r="Q512" s="124"/>
      <c r="R512" s="126"/>
      <c r="S512" s="127"/>
      <c r="T512" s="128"/>
      <c r="U512" s="126"/>
      <c r="V512" s="129"/>
      <c r="W512" s="126"/>
      <c r="X512" s="126"/>
      <c r="Y512" s="126"/>
      <c r="Z512" s="124"/>
    </row>
    <row r="513" spans="1:26" ht="23.25" hidden="1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5"/>
      <c r="Q513" s="124"/>
      <c r="R513" s="126"/>
      <c r="S513" s="127"/>
      <c r="T513" s="128"/>
      <c r="U513" s="126"/>
      <c r="V513" s="129"/>
      <c r="W513" s="126"/>
      <c r="X513" s="126"/>
      <c r="Y513" s="126"/>
      <c r="Z513" s="124"/>
    </row>
    <row r="514" spans="1:26" ht="23.25" hidden="1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Q514" s="124"/>
      <c r="R514" s="126"/>
      <c r="S514" s="127"/>
      <c r="T514" s="128"/>
      <c r="U514" s="126"/>
      <c r="V514" s="129"/>
      <c r="W514" s="126"/>
      <c r="X514" s="126"/>
      <c r="Y514" s="126"/>
      <c r="Z514" s="124"/>
    </row>
    <row r="515" spans="1:26" ht="23.25" hidden="1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Q515" s="124"/>
      <c r="R515" s="126"/>
      <c r="S515" s="127"/>
      <c r="T515" s="128"/>
      <c r="U515" s="126"/>
      <c r="V515" s="129"/>
      <c r="W515" s="126"/>
      <c r="X515" s="126"/>
      <c r="Y515" s="126"/>
      <c r="Z515" s="124"/>
    </row>
    <row r="516" spans="1:26" ht="23.25" hidden="1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Q516" s="124"/>
      <c r="R516" s="126"/>
      <c r="S516" s="127"/>
      <c r="T516" s="128"/>
      <c r="U516" s="126"/>
      <c r="V516" s="129"/>
      <c r="W516" s="126"/>
      <c r="X516" s="126"/>
      <c r="Y516" s="126"/>
      <c r="Z516" s="124"/>
    </row>
    <row r="517" spans="1:26" ht="23.25" hidden="1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5"/>
      <c r="Q517" s="124"/>
      <c r="R517" s="126"/>
      <c r="S517" s="127"/>
      <c r="T517" s="128"/>
      <c r="U517" s="126"/>
      <c r="V517" s="129"/>
      <c r="W517" s="126"/>
      <c r="X517" s="126"/>
      <c r="Y517" s="126"/>
      <c r="Z517" s="124"/>
    </row>
    <row r="518" spans="1:26" ht="23.25" hidden="1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5"/>
      <c r="Q518" s="124"/>
      <c r="R518" s="126"/>
      <c r="S518" s="127"/>
      <c r="T518" s="128"/>
      <c r="U518" s="126"/>
      <c r="V518" s="129"/>
      <c r="W518" s="126"/>
      <c r="X518" s="126"/>
      <c r="Y518" s="126"/>
      <c r="Z518" s="124"/>
    </row>
    <row r="519" spans="1:26" ht="23.25" hidden="1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5"/>
      <c r="Q519" s="124"/>
      <c r="R519" s="126"/>
      <c r="S519" s="127"/>
      <c r="T519" s="128"/>
      <c r="U519" s="126"/>
      <c r="V519" s="129"/>
      <c r="W519" s="126"/>
      <c r="X519" s="126"/>
      <c r="Y519" s="126"/>
      <c r="Z519" s="124"/>
    </row>
    <row r="520" spans="1:26" ht="23.25" hidden="1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5"/>
      <c r="Q520" s="124"/>
      <c r="R520" s="126"/>
      <c r="S520" s="127"/>
      <c r="T520" s="128"/>
      <c r="U520" s="126"/>
      <c r="V520" s="129"/>
      <c r="W520" s="126"/>
      <c r="X520" s="126"/>
      <c r="Y520" s="126"/>
      <c r="Z520" s="124"/>
    </row>
    <row r="521" spans="1:26" ht="23.25" hidden="1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5"/>
      <c r="Q521" s="124"/>
      <c r="R521" s="126"/>
      <c r="S521" s="127"/>
      <c r="T521" s="128"/>
      <c r="U521" s="126"/>
      <c r="V521" s="129"/>
      <c r="W521" s="126"/>
      <c r="X521" s="126"/>
      <c r="Y521" s="126"/>
      <c r="Z521" s="124"/>
    </row>
    <row r="522" spans="1:26" ht="23.25" hidden="1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5"/>
      <c r="Q522" s="124"/>
      <c r="R522" s="126"/>
      <c r="S522" s="127"/>
      <c r="T522" s="128"/>
      <c r="U522" s="126"/>
      <c r="V522" s="129"/>
      <c r="W522" s="126"/>
      <c r="X522" s="126"/>
      <c r="Y522" s="126"/>
      <c r="Z522" s="124"/>
    </row>
    <row r="523" spans="1:26" ht="23.25" hidden="1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5"/>
      <c r="Q523" s="124"/>
      <c r="R523" s="126"/>
      <c r="S523" s="127"/>
      <c r="T523" s="128"/>
      <c r="U523" s="126"/>
      <c r="V523" s="129"/>
      <c r="W523" s="126"/>
      <c r="X523" s="126"/>
      <c r="Y523" s="126"/>
      <c r="Z523" s="124"/>
    </row>
    <row r="524" spans="1:26" ht="23.25" hidden="1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5"/>
      <c r="Q524" s="124"/>
      <c r="R524" s="126"/>
      <c r="S524" s="127"/>
      <c r="T524" s="128"/>
      <c r="U524" s="126"/>
      <c r="V524" s="129"/>
      <c r="W524" s="126"/>
      <c r="X524" s="126"/>
      <c r="Y524" s="126"/>
      <c r="Z524" s="124"/>
    </row>
    <row r="525" spans="1:26" ht="23.25" hidden="1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5"/>
      <c r="Q525" s="124"/>
      <c r="R525" s="126"/>
      <c r="S525" s="127"/>
      <c r="T525" s="128"/>
      <c r="U525" s="126"/>
      <c r="V525" s="129"/>
      <c r="W525" s="126"/>
      <c r="X525" s="126"/>
      <c r="Y525" s="126"/>
      <c r="Z525" s="124"/>
    </row>
    <row r="526" spans="1:26" ht="23.25" hidden="1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5"/>
      <c r="Q526" s="124"/>
      <c r="R526" s="126"/>
      <c r="S526" s="127"/>
      <c r="T526" s="128"/>
      <c r="U526" s="126"/>
      <c r="V526" s="129"/>
      <c r="W526" s="126"/>
      <c r="X526" s="126"/>
      <c r="Y526" s="126"/>
      <c r="Z526" s="124"/>
    </row>
    <row r="527" spans="1:26" ht="23.25" hidden="1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5"/>
      <c r="Q527" s="124"/>
      <c r="R527" s="126"/>
      <c r="S527" s="127"/>
      <c r="T527" s="128"/>
      <c r="U527" s="126"/>
      <c r="V527" s="129"/>
      <c r="W527" s="126"/>
      <c r="X527" s="126"/>
      <c r="Y527" s="126"/>
      <c r="Z527" s="124"/>
    </row>
    <row r="528" spans="1:26" ht="23.25" hidden="1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5"/>
      <c r="Q528" s="124"/>
      <c r="R528" s="126"/>
      <c r="S528" s="127"/>
      <c r="T528" s="128"/>
      <c r="U528" s="126"/>
      <c r="V528" s="129"/>
      <c r="W528" s="126"/>
      <c r="X528" s="126"/>
      <c r="Y528" s="126"/>
      <c r="Z528" s="124"/>
    </row>
    <row r="529" spans="1:26" ht="23.25" hidden="1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5"/>
      <c r="Q529" s="124"/>
      <c r="R529" s="126"/>
      <c r="S529" s="127"/>
      <c r="T529" s="128"/>
      <c r="U529" s="126"/>
      <c r="V529" s="129"/>
      <c r="W529" s="126"/>
      <c r="X529" s="126"/>
      <c r="Y529" s="126"/>
      <c r="Z529" s="124"/>
    </row>
    <row r="530" spans="1:26" ht="23.25" hidden="1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5"/>
      <c r="Q530" s="124"/>
      <c r="R530" s="126"/>
      <c r="S530" s="127"/>
      <c r="T530" s="128"/>
      <c r="U530" s="126"/>
      <c r="V530" s="129"/>
      <c r="W530" s="126"/>
      <c r="X530" s="126"/>
      <c r="Y530" s="126"/>
      <c r="Z530" s="124"/>
    </row>
    <row r="531" spans="1:26" ht="23.25" hidden="1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5"/>
      <c r="Q531" s="124"/>
      <c r="R531" s="126"/>
      <c r="S531" s="127"/>
      <c r="T531" s="128"/>
      <c r="U531" s="126"/>
      <c r="V531" s="129"/>
      <c r="W531" s="126"/>
      <c r="X531" s="126"/>
      <c r="Y531" s="126"/>
      <c r="Z531" s="124"/>
    </row>
    <row r="532" spans="1:26" ht="23.25" hidden="1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5"/>
      <c r="Q532" s="124"/>
      <c r="R532" s="126"/>
      <c r="S532" s="127"/>
      <c r="T532" s="128"/>
      <c r="U532" s="126"/>
      <c r="V532" s="129"/>
      <c r="W532" s="126"/>
      <c r="X532" s="126"/>
      <c r="Y532" s="126"/>
      <c r="Z532" s="124"/>
    </row>
    <row r="533" spans="1:26" ht="23.25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5"/>
      <c r="Q533" s="124"/>
      <c r="R533" s="126"/>
      <c r="S533" s="127"/>
      <c r="T533" s="128"/>
      <c r="U533" s="126"/>
      <c r="V533" s="129"/>
      <c r="W533" s="126"/>
      <c r="X533" s="126"/>
      <c r="Y533" s="126"/>
      <c r="Z533" s="124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V993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" customWidth="1"/>
    <col min="2" max="2" width="24.7109375" customWidth="1"/>
    <col min="10" max="19" width="12.5703125" hidden="1"/>
    <col min="20" max="20" width="40.42578125" customWidth="1"/>
    <col min="21" max="21" width="17.42578125" customWidth="1"/>
    <col min="22" max="22" width="39.85546875" customWidth="1"/>
  </cols>
  <sheetData>
    <row r="1" spans="1:22" ht="15">
      <c r="A1" s="178" t="s">
        <v>912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6"/>
    </row>
    <row r="2" spans="1:22" ht="23.25">
      <c r="A2" s="130" t="str">
        <f ca="1">IFERROR(__xludf.DUMMYFUNCTION("IMPORTRANGE(""https://docs.google.com/spreadsheets/d/1MhAjbt4Mr57OYbTQbq7y_qslwFEblxnzT3Bc72vqUK0/edit?resourcekey#gid=1838711865"",""'表單回應 1'!D:Y"")"),"#REF!")</f>
        <v>#REF!</v>
      </c>
      <c r="B2" s="131"/>
      <c r="C2" s="132"/>
      <c r="D2" s="132"/>
      <c r="E2" s="132"/>
      <c r="F2" s="132"/>
      <c r="G2" s="132"/>
      <c r="H2" s="133"/>
      <c r="I2" s="133"/>
      <c r="J2" s="132"/>
      <c r="K2" s="132"/>
      <c r="L2" s="132"/>
      <c r="M2" s="132"/>
      <c r="N2" s="132"/>
      <c r="O2" s="133"/>
      <c r="P2" s="133"/>
      <c r="Q2" s="132"/>
      <c r="R2" s="132"/>
      <c r="S2" s="132"/>
      <c r="T2" s="132"/>
      <c r="U2" s="132"/>
      <c r="V2" s="132"/>
    </row>
    <row r="3" spans="1:22" ht="28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4"/>
      <c r="V3" s="135"/>
    </row>
    <row r="4" spans="1:22" ht="18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34"/>
      <c r="V4" s="135"/>
    </row>
    <row r="5" spans="1:22" ht="18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34"/>
      <c r="V5" s="135"/>
    </row>
    <row r="6" spans="1:22" ht="18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134"/>
      <c r="V6" s="135"/>
    </row>
    <row r="7" spans="1:22" ht="18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4"/>
      <c r="V7" s="135"/>
    </row>
    <row r="8" spans="1:22" ht="18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134"/>
      <c r="V8" s="135"/>
    </row>
    <row r="9" spans="1:22" ht="18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4"/>
      <c r="V9" s="135"/>
    </row>
    <row r="10" spans="1:22" ht="18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34"/>
      <c r="V10" s="135"/>
    </row>
    <row r="11" spans="1:22" ht="18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4"/>
      <c r="V11" s="135"/>
    </row>
    <row r="12" spans="1:22" ht="18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4"/>
      <c r="V12" s="135"/>
    </row>
    <row r="13" spans="1:22" ht="18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4"/>
      <c r="V13" s="135"/>
    </row>
    <row r="14" spans="1:22" ht="18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4"/>
      <c r="V14" s="135"/>
    </row>
    <row r="15" spans="1:2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36"/>
      <c r="U15" s="53"/>
      <c r="V15" s="136"/>
    </row>
    <row r="16" spans="1:2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36"/>
      <c r="U16" s="53"/>
      <c r="V16" s="136"/>
    </row>
    <row r="17" spans="1:2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36"/>
      <c r="U17" s="53"/>
      <c r="V17" s="136"/>
    </row>
    <row r="18" spans="1:2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36"/>
      <c r="U18" s="53"/>
      <c r="V18" s="136"/>
    </row>
    <row r="19" spans="1:2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36"/>
      <c r="U19" s="53"/>
      <c r="V19" s="136"/>
    </row>
    <row r="20" spans="1:22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36"/>
      <c r="U20" s="53"/>
      <c r="V20" s="136"/>
    </row>
    <row r="21" spans="1:22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36"/>
      <c r="U21" s="53"/>
      <c r="V21" s="136"/>
    </row>
    <row r="22" spans="1:22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36"/>
      <c r="U22" s="53"/>
      <c r="V22" s="136"/>
    </row>
    <row r="23" spans="1:22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36"/>
      <c r="U23" s="53"/>
      <c r="V23" s="136"/>
    </row>
    <row r="24" spans="1:2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6"/>
      <c r="U24" s="53"/>
      <c r="V24" s="136"/>
    </row>
    <row r="25" spans="1:22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36"/>
      <c r="U25" s="53"/>
      <c r="V25" s="136"/>
    </row>
    <row r="26" spans="1:2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136"/>
      <c r="U26" s="53"/>
      <c r="V26" s="136"/>
    </row>
    <row r="27" spans="1:22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36"/>
      <c r="U27" s="53"/>
      <c r="V27" s="136"/>
    </row>
    <row r="28" spans="1:22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36"/>
      <c r="U28" s="53"/>
      <c r="V28" s="136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36"/>
      <c r="U29" s="53"/>
      <c r="V29" s="136"/>
    </row>
    <row r="30" spans="1:2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36"/>
      <c r="U30" s="53"/>
      <c r="V30" s="136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36"/>
      <c r="U31" s="53"/>
      <c r="V31" s="136"/>
    </row>
    <row r="32" spans="1:2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36"/>
      <c r="U32" s="53"/>
      <c r="V32" s="136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36"/>
      <c r="U33" s="53"/>
      <c r="V33" s="136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36"/>
      <c r="U34" s="53"/>
      <c r="V34" s="136"/>
    </row>
    <row r="35" spans="1:2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36"/>
      <c r="U35" s="53"/>
      <c r="V35" s="136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36"/>
      <c r="U36" s="53"/>
      <c r="V36" s="136"/>
    </row>
    <row r="37" spans="1:22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36"/>
      <c r="U37" s="53"/>
      <c r="V37" s="136"/>
    </row>
    <row r="38" spans="1:2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36"/>
      <c r="U38" s="53"/>
      <c r="V38" s="136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36"/>
      <c r="U39" s="53"/>
      <c r="V39" s="136"/>
    </row>
    <row r="40" spans="1:22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36"/>
      <c r="U40" s="53"/>
      <c r="V40" s="136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36"/>
      <c r="U41" s="53"/>
      <c r="V41" s="136"/>
    </row>
    <row r="42" spans="1:2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36"/>
      <c r="U42" s="53"/>
      <c r="V42" s="136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36"/>
      <c r="U43" s="53"/>
      <c r="V43" s="136"/>
    </row>
    <row r="44" spans="1:2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36"/>
      <c r="U44" s="53"/>
      <c r="V44" s="136"/>
    </row>
    <row r="45" spans="1:22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36"/>
      <c r="U45" s="53"/>
      <c r="V45" s="136"/>
    </row>
    <row r="46" spans="1:22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36"/>
      <c r="U46" s="53"/>
      <c r="V46" s="136"/>
    </row>
    <row r="47" spans="1:2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36"/>
      <c r="U47" s="53"/>
      <c r="V47" s="136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136"/>
      <c r="U48" s="53"/>
      <c r="V48" s="136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36"/>
      <c r="U49" s="53"/>
      <c r="V49" s="136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36"/>
      <c r="U50" s="53"/>
      <c r="V50" s="136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36"/>
      <c r="U51" s="53"/>
      <c r="V51" s="136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36"/>
      <c r="U52" s="53"/>
      <c r="V52" s="136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36"/>
      <c r="U53" s="53"/>
      <c r="V53" s="136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36"/>
      <c r="U54" s="53"/>
      <c r="V54" s="136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36"/>
      <c r="U55" s="53"/>
      <c r="V55" s="136"/>
    </row>
    <row r="56" spans="1:2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36"/>
      <c r="U56" s="53"/>
      <c r="V56" s="136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36"/>
      <c r="U57" s="53"/>
      <c r="V57" s="136"/>
    </row>
    <row r="58" spans="1:2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36"/>
      <c r="U58" s="53"/>
      <c r="V58" s="136"/>
    </row>
    <row r="59" spans="1:2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36"/>
      <c r="U59" s="53"/>
      <c r="V59" s="136"/>
    </row>
    <row r="60" spans="1:2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36"/>
      <c r="U60" s="53"/>
      <c r="V60" s="136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36"/>
      <c r="U61" s="53"/>
      <c r="V61" s="136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136"/>
      <c r="U62" s="53"/>
      <c r="V62" s="136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36"/>
      <c r="U63" s="53"/>
      <c r="V63" s="136"/>
    </row>
    <row r="64" spans="1:2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36"/>
      <c r="U64" s="53"/>
      <c r="V64" s="136"/>
    </row>
    <row r="65" spans="1:2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6"/>
      <c r="U65" s="53"/>
      <c r="V65" s="136"/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36"/>
      <c r="U66" s="53"/>
      <c r="V66" s="136"/>
    </row>
    <row r="67" spans="1:2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36"/>
      <c r="U67" s="53"/>
      <c r="V67" s="136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36"/>
      <c r="U68" s="53"/>
      <c r="V68" s="136"/>
    </row>
    <row r="69" spans="1:2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36"/>
      <c r="U69" s="53"/>
      <c r="V69" s="136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36"/>
      <c r="U70" s="53"/>
      <c r="V70" s="136"/>
    </row>
    <row r="71" spans="1:2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36"/>
      <c r="U71" s="53"/>
      <c r="V71" s="136"/>
    </row>
    <row r="72" spans="1:2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36"/>
      <c r="U72" s="53"/>
      <c r="V72" s="136"/>
    </row>
    <row r="73" spans="1:2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36"/>
      <c r="U73" s="53"/>
      <c r="V73" s="136"/>
    </row>
    <row r="74" spans="1:2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36"/>
      <c r="U74" s="53"/>
      <c r="V74" s="136"/>
    </row>
    <row r="75" spans="1:2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36"/>
      <c r="U75" s="53"/>
      <c r="V75" s="136"/>
    </row>
    <row r="76" spans="1:2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36"/>
      <c r="U76" s="53"/>
      <c r="V76" s="136"/>
    </row>
    <row r="77" spans="1:2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36"/>
      <c r="U77" s="53"/>
      <c r="V77" s="136"/>
    </row>
    <row r="78" spans="1:2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36"/>
      <c r="U78" s="53"/>
      <c r="V78" s="136"/>
    </row>
    <row r="79" spans="1:2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136"/>
      <c r="U79" s="53"/>
      <c r="V79" s="136"/>
    </row>
    <row r="80" spans="1:2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136"/>
      <c r="U80" s="53"/>
      <c r="V80" s="136"/>
    </row>
    <row r="81" spans="1:2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136"/>
      <c r="U81" s="53"/>
      <c r="V81" s="136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136"/>
      <c r="U82" s="53"/>
      <c r="V82" s="136"/>
    </row>
    <row r="83" spans="1:2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136"/>
      <c r="U83" s="53"/>
      <c r="V83" s="136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36"/>
      <c r="U84" s="53"/>
      <c r="V84" s="136"/>
    </row>
    <row r="85" spans="1:2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36"/>
      <c r="U85" s="53"/>
      <c r="V85" s="136"/>
    </row>
    <row r="86" spans="1:2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36"/>
      <c r="U86" s="53"/>
      <c r="V86" s="136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36"/>
      <c r="U87" s="53"/>
      <c r="V87" s="136"/>
    </row>
    <row r="88" spans="1:2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36"/>
      <c r="U88" s="53"/>
      <c r="V88" s="136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36"/>
      <c r="U89" s="53"/>
      <c r="V89" s="136"/>
    </row>
    <row r="90" spans="1:2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36"/>
      <c r="U90" s="53"/>
      <c r="V90" s="136"/>
    </row>
    <row r="91" spans="1:2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36"/>
      <c r="U91" s="53"/>
      <c r="V91" s="136"/>
    </row>
    <row r="92" spans="1:2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36"/>
      <c r="U92" s="53"/>
      <c r="V92" s="136"/>
    </row>
    <row r="93" spans="1:2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136"/>
      <c r="U93" s="53"/>
      <c r="V93" s="136"/>
    </row>
    <row r="94" spans="1:2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136"/>
      <c r="U94" s="53"/>
      <c r="V94" s="136"/>
    </row>
    <row r="95" spans="1:2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136"/>
      <c r="U95" s="53"/>
      <c r="V95" s="136"/>
    </row>
    <row r="96" spans="1:2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36"/>
      <c r="U96" s="53"/>
      <c r="V96" s="136"/>
    </row>
    <row r="97" spans="1:2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136"/>
      <c r="U97" s="53"/>
      <c r="V97" s="136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136"/>
      <c r="U98" s="53"/>
      <c r="V98" s="136"/>
    </row>
    <row r="99" spans="1:2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136"/>
      <c r="U99" s="53"/>
      <c r="V99" s="136"/>
    </row>
    <row r="100" spans="1:2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136"/>
      <c r="U100" s="53"/>
      <c r="V100" s="136"/>
    </row>
    <row r="101" spans="1:2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36"/>
      <c r="U101" s="53"/>
      <c r="V101" s="136"/>
    </row>
    <row r="102" spans="1:2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136"/>
      <c r="U102" s="53"/>
      <c r="V102" s="136"/>
    </row>
    <row r="103" spans="1:2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36"/>
      <c r="U103" s="53"/>
      <c r="V103" s="136"/>
    </row>
    <row r="104" spans="1:2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136"/>
      <c r="U104" s="53"/>
      <c r="V104" s="136"/>
    </row>
    <row r="105" spans="1:2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136"/>
      <c r="U105" s="53"/>
      <c r="V105" s="136"/>
    </row>
    <row r="106" spans="1:22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136"/>
      <c r="U106" s="53"/>
      <c r="V106" s="136"/>
    </row>
    <row r="107" spans="1:22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36"/>
      <c r="U107" s="53"/>
      <c r="V107" s="136"/>
    </row>
    <row r="108" spans="1:2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136"/>
      <c r="U108" s="53"/>
      <c r="V108" s="136"/>
    </row>
    <row r="109" spans="1:22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136"/>
      <c r="U109" s="53"/>
      <c r="V109" s="136"/>
    </row>
    <row r="110" spans="1:22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36"/>
      <c r="U110" s="53"/>
      <c r="V110" s="136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36"/>
      <c r="U111" s="53"/>
      <c r="V111" s="136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36"/>
      <c r="U112" s="53"/>
      <c r="V112" s="136"/>
    </row>
    <row r="113" spans="1:22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36"/>
      <c r="U113" s="53"/>
      <c r="V113" s="136"/>
    </row>
    <row r="114" spans="1:2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36"/>
      <c r="U114" s="53"/>
      <c r="V114" s="136"/>
    </row>
    <row r="115" spans="1:22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36"/>
      <c r="U115" s="53"/>
      <c r="V115" s="136"/>
    </row>
    <row r="116" spans="1:22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36"/>
      <c r="U116" s="53"/>
      <c r="V116" s="136"/>
    </row>
    <row r="117" spans="1:22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136"/>
      <c r="U117" s="53"/>
      <c r="V117" s="136"/>
    </row>
    <row r="118" spans="1:2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136"/>
      <c r="U118" s="53"/>
      <c r="V118" s="136"/>
    </row>
    <row r="119" spans="1:22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136"/>
      <c r="U119" s="53"/>
      <c r="V119" s="136"/>
    </row>
    <row r="120" spans="1:2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136"/>
      <c r="U120" s="53"/>
      <c r="V120" s="136"/>
    </row>
    <row r="121" spans="1:22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136"/>
      <c r="U121" s="53"/>
      <c r="V121" s="136"/>
    </row>
    <row r="122" spans="1:2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36"/>
      <c r="U122" s="53"/>
      <c r="V122" s="136"/>
    </row>
    <row r="123" spans="1:2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136"/>
      <c r="U123" s="53"/>
      <c r="V123" s="136"/>
    </row>
    <row r="124" spans="1:2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136"/>
      <c r="U124" s="53"/>
      <c r="V124" s="136"/>
    </row>
    <row r="125" spans="1:2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136"/>
      <c r="U125" s="53"/>
      <c r="V125" s="136"/>
    </row>
    <row r="126" spans="1:2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136"/>
      <c r="U126" s="53"/>
      <c r="V126" s="136"/>
    </row>
    <row r="127" spans="1:2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136"/>
      <c r="U127" s="53"/>
      <c r="V127" s="136"/>
    </row>
    <row r="128" spans="1:22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136"/>
      <c r="U128" s="53"/>
      <c r="V128" s="136"/>
    </row>
    <row r="129" spans="1:22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136"/>
      <c r="U129" s="53"/>
      <c r="V129" s="136"/>
    </row>
    <row r="130" spans="1:22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136"/>
      <c r="U130" s="53"/>
      <c r="V130" s="136"/>
    </row>
    <row r="131" spans="1:22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36"/>
      <c r="U131" s="53"/>
      <c r="V131" s="136"/>
    </row>
    <row r="132" spans="1:2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136"/>
      <c r="U132" s="53"/>
      <c r="V132" s="136"/>
    </row>
    <row r="133" spans="1:22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36"/>
      <c r="U133" s="53"/>
      <c r="V133" s="136"/>
    </row>
    <row r="134" spans="1:22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36"/>
      <c r="U134" s="53"/>
      <c r="V134" s="136"/>
    </row>
    <row r="135" spans="1:22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36"/>
      <c r="U135" s="53"/>
      <c r="V135" s="136"/>
    </row>
    <row r="136" spans="1:22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36"/>
      <c r="U136" s="53"/>
      <c r="V136" s="136"/>
    </row>
    <row r="137" spans="1:22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36"/>
      <c r="U137" s="53"/>
      <c r="V137" s="136"/>
    </row>
    <row r="138" spans="1:2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136"/>
      <c r="U138" s="53"/>
      <c r="V138" s="136"/>
    </row>
    <row r="139" spans="1:22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136"/>
      <c r="U139" s="53"/>
      <c r="V139" s="136"/>
    </row>
    <row r="140" spans="1:22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136"/>
      <c r="U140" s="53"/>
      <c r="V140" s="136"/>
    </row>
    <row r="141" spans="1:22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136"/>
      <c r="U141" s="53"/>
      <c r="V141" s="136"/>
    </row>
    <row r="142" spans="1:22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136"/>
      <c r="U142" s="53"/>
      <c r="V142" s="136"/>
    </row>
    <row r="143" spans="1:22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136"/>
      <c r="U143" s="53"/>
      <c r="V143" s="136"/>
    </row>
    <row r="144" spans="1:2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136"/>
      <c r="U144" s="53"/>
      <c r="V144" s="136"/>
    </row>
    <row r="145" spans="1:22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136"/>
      <c r="U145" s="53"/>
      <c r="V145" s="136"/>
    </row>
    <row r="146" spans="1:22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136"/>
      <c r="U146" s="53"/>
      <c r="V146" s="136"/>
    </row>
    <row r="147" spans="1:22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136"/>
      <c r="U147" s="53"/>
      <c r="V147" s="136"/>
    </row>
    <row r="148" spans="1:22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136"/>
      <c r="U148" s="53"/>
      <c r="V148" s="136"/>
    </row>
    <row r="149" spans="1:22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136"/>
      <c r="U149" s="53"/>
      <c r="V149" s="136"/>
    </row>
    <row r="150" spans="1:2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136"/>
      <c r="U150" s="53"/>
      <c r="V150" s="136"/>
    </row>
    <row r="151" spans="1:22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136"/>
      <c r="U151" s="53"/>
      <c r="V151" s="136"/>
    </row>
    <row r="152" spans="1:22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36"/>
      <c r="U152" s="53"/>
      <c r="V152" s="136"/>
    </row>
    <row r="153" spans="1:22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136"/>
      <c r="U153" s="53"/>
      <c r="V153" s="136"/>
    </row>
    <row r="154" spans="1:22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136"/>
      <c r="U154" s="53"/>
      <c r="V154" s="136"/>
    </row>
    <row r="155" spans="1:22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136"/>
      <c r="U155" s="53"/>
      <c r="V155" s="136"/>
    </row>
    <row r="156" spans="1:2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136"/>
      <c r="U156" s="53"/>
      <c r="V156" s="136"/>
    </row>
    <row r="157" spans="1:22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136"/>
      <c r="U157" s="53"/>
      <c r="V157" s="136"/>
    </row>
    <row r="158" spans="1:22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136"/>
      <c r="U158" s="53"/>
      <c r="V158" s="136"/>
    </row>
    <row r="159" spans="1:22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136"/>
      <c r="U159" s="53"/>
      <c r="V159" s="136"/>
    </row>
    <row r="160" spans="1:2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136"/>
      <c r="U160" s="53"/>
      <c r="V160" s="136"/>
    </row>
    <row r="161" spans="1:2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136"/>
      <c r="U161" s="53"/>
      <c r="V161" s="136"/>
    </row>
    <row r="162" spans="1:2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136"/>
      <c r="U162" s="53"/>
      <c r="V162" s="136"/>
    </row>
    <row r="163" spans="1:22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136"/>
      <c r="U163" s="53"/>
      <c r="V163" s="136"/>
    </row>
    <row r="164" spans="1:22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136"/>
      <c r="U164" s="53"/>
      <c r="V164" s="136"/>
    </row>
    <row r="165" spans="1:22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136"/>
      <c r="U165" s="53"/>
      <c r="V165" s="136"/>
    </row>
    <row r="166" spans="1:22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136"/>
      <c r="U166" s="53"/>
      <c r="V166" s="136"/>
    </row>
    <row r="167" spans="1:22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136"/>
      <c r="U167" s="53"/>
      <c r="V167" s="136"/>
    </row>
    <row r="168" spans="1:2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136"/>
      <c r="U168" s="53"/>
      <c r="V168" s="136"/>
    </row>
    <row r="169" spans="1:22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136"/>
      <c r="U169" s="53"/>
      <c r="V169" s="136"/>
    </row>
    <row r="170" spans="1:22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36"/>
      <c r="U170" s="53"/>
      <c r="V170" s="136"/>
    </row>
    <row r="171" spans="1:22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136"/>
      <c r="U171" s="53"/>
      <c r="V171" s="136"/>
    </row>
    <row r="172" spans="1:22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136"/>
      <c r="U172" s="53"/>
      <c r="V172" s="136"/>
    </row>
    <row r="173" spans="1:22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136"/>
      <c r="U173" s="53"/>
      <c r="V173" s="136"/>
    </row>
    <row r="174" spans="1:2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136"/>
      <c r="U174" s="53"/>
      <c r="V174" s="136"/>
    </row>
    <row r="175" spans="1:22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136"/>
      <c r="U175" s="53"/>
      <c r="V175" s="136"/>
    </row>
    <row r="176" spans="1:22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136"/>
      <c r="U176" s="53"/>
      <c r="V176" s="136"/>
    </row>
    <row r="177" spans="1:22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136"/>
      <c r="U177" s="53"/>
      <c r="V177" s="136"/>
    </row>
    <row r="178" spans="1:22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136"/>
      <c r="U178" s="53"/>
      <c r="V178" s="136"/>
    </row>
    <row r="179" spans="1:22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136"/>
      <c r="U179" s="53"/>
      <c r="V179" s="136"/>
    </row>
    <row r="180" spans="1:2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136"/>
      <c r="U180" s="53"/>
      <c r="V180" s="136"/>
    </row>
    <row r="181" spans="1:22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136"/>
      <c r="U181" s="53"/>
      <c r="V181" s="136"/>
    </row>
    <row r="182" spans="1:22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136"/>
      <c r="U182" s="53"/>
      <c r="V182" s="136"/>
    </row>
    <row r="183" spans="1:22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136"/>
      <c r="U183" s="53"/>
      <c r="V183" s="136"/>
    </row>
    <row r="184" spans="1:22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136"/>
      <c r="U184" s="53"/>
      <c r="V184" s="136"/>
    </row>
    <row r="185" spans="1:22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136"/>
      <c r="U185" s="53"/>
      <c r="V185" s="136"/>
    </row>
    <row r="186" spans="1:2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36"/>
      <c r="U186" s="53"/>
      <c r="V186" s="136"/>
    </row>
    <row r="187" spans="1:22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136"/>
      <c r="U187" s="53"/>
      <c r="V187" s="136"/>
    </row>
    <row r="188" spans="1:22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136"/>
      <c r="U188" s="53"/>
      <c r="V188" s="136"/>
    </row>
    <row r="189" spans="1:22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36"/>
      <c r="U189" s="53"/>
      <c r="V189" s="136"/>
    </row>
    <row r="190" spans="1:22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136"/>
      <c r="U190" s="53"/>
      <c r="V190" s="136"/>
    </row>
    <row r="191" spans="1:22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136"/>
      <c r="U191" s="53"/>
      <c r="V191" s="136"/>
    </row>
    <row r="192" spans="1:22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136"/>
      <c r="U192" s="53"/>
      <c r="V192" s="136"/>
    </row>
    <row r="193" spans="1:22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136"/>
      <c r="U193" s="53"/>
      <c r="V193" s="136"/>
    </row>
    <row r="194" spans="1:22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136"/>
      <c r="U194" s="53"/>
      <c r="V194" s="136"/>
    </row>
    <row r="195" spans="1:22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136"/>
      <c r="U195" s="53"/>
      <c r="V195" s="136"/>
    </row>
    <row r="196" spans="1:22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36"/>
      <c r="U196" s="53"/>
      <c r="V196" s="136"/>
    </row>
    <row r="197" spans="1:22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136"/>
      <c r="U197" s="53"/>
      <c r="V197" s="136"/>
    </row>
    <row r="198" spans="1:22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136"/>
      <c r="U198" s="53"/>
      <c r="V198" s="136"/>
    </row>
    <row r="199" spans="1:22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136"/>
      <c r="U199" s="53"/>
      <c r="V199" s="136"/>
    </row>
    <row r="200" spans="1:22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136"/>
      <c r="U200" s="53"/>
      <c r="V200" s="136"/>
    </row>
    <row r="201" spans="1:22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136"/>
      <c r="U201" s="53"/>
      <c r="V201" s="136"/>
    </row>
    <row r="202" spans="1:22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136"/>
      <c r="U202" s="53"/>
      <c r="V202" s="136"/>
    </row>
    <row r="203" spans="1:22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136"/>
      <c r="U203" s="53"/>
      <c r="V203" s="136"/>
    </row>
    <row r="204" spans="1:22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36"/>
      <c r="U204" s="53"/>
      <c r="V204" s="136"/>
    </row>
    <row r="205" spans="1:22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136"/>
      <c r="U205" s="53"/>
      <c r="V205" s="136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36"/>
      <c r="U206" s="53"/>
      <c r="V206" s="136"/>
    </row>
    <row r="207" spans="1:22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136"/>
      <c r="U207" s="53"/>
      <c r="V207" s="136"/>
    </row>
    <row r="208" spans="1:22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136"/>
      <c r="U208" s="53"/>
      <c r="V208" s="136"/>
    </row>
    <row r="209" spans="1:22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136"/>
      <c r="U209" s="53"/>
      <c r="V209" s="136"/>
    </row>
    <row r="210" spans="1:22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136"/>
      <c r="U210" s="53"/>
      <c r="V210" s="136"/>
    </row>
    <row r="211" spans="1:22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136"/>
      <c r="U211" s="53"/>
      <c r="V211" s="136"/>
    </row>
    <row r="212" spans="1:22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136"/>
      <c r="U212" s="53"/>
      <c r="V212" s="136"/>
    </row>
    <row r="213" spans="1:22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136"/>
      <c r="U213" s="53"/>
      <c r="V213" s="136"/>
    </row>
    <row r="214" spans="1:22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136"/>
      <c r="U214" s="53"/>
      <c r="V214" s="136"/>
    </row>
    <row r="215" spans="1:22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136"/>
      <c r="U215" s="53"/>
      <c r="V215" s="136"/>
    </row>
    <row r="216" spans="1:22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136"/>
      <c r="U216" s="53"/>
      <c r="V216" s="136"/>
    </row>
    <row r="217" spans="1:22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136"/>
      <c r="U217" s="53"/>
      <c r="V217" s="136"/>
    </row>
    <row r="218" spans="1:22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136"/>
      <c r="U218" s="53"/>
      <c r="V218" s="136"/>
    </row>
    <row r="219" spans="1:22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136"/>
      <c r="U219" s="53"/>
      <c r="V219" s="136"/>
    </row>
    <row r="220" spans="1:22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136"/>
      <c r="U220" s="53"/>
      <c r="V220" s="136"/>
    </row>
    <row r="221" spans="1:22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136"/>
      <c r="U221" s="53"/>
      <c r="V221" s="136"/>
    </row>
    <row r="222" spans="1:22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36"/>
      <c r="U222" s="53"/>
      <c r="V222" s="136"/>
    </row>
    <row r="223" spans="1:22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136"/>
      <c r="U223" s="53"/>
      <c r="V223" s="136"/>
    </row>
    <row r="224" spans="1:22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136"/>
      <c r="U224" s="53"/>
      <c r="V224" s="136"/>
    </row>
    <row r="225" spans="1:22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136"/>
      <c r="U225" s="53"/>
      <c r="V225" s="136"/>
    </row>
    <row r="226" spans="1:22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136"/>
      <c r="U226" s="53"/>
      <c r="V226" s="136"/>
    </row>
    <row r="227" spans="1:22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136"/>
      <c r="U227" s="53"/>
      <c r="V227" s="136"/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136"/>
      <c r="U228" s="53"/>
      <c r="V228" s="136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136"/>
      <c r="U229" s="53"/>
      <c r="V229" s="136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136"/>
      <c r="U230" s="53"/>
      <c r="V230" s="136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136"/>
      <c r="U231" s="53"/>
      <c r="V231" s="136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136"/>
      <c r="U232" s="53"/>
      <c r="V232" s="136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136"/>
      <c r="U233" s="53"/>
      <c r="V233" s="136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136"/>
      <c r="U234" s="53"/>
      <c r="V234" s="136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136"/>
      <c r="U235" s="53"/>
      <c r="V235" s="136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136"/>
      <c r="U236" s="53"/>
      <c r="V236" s="136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136"/>
      <c r="U237" s="53"/>
      <c r="V237" s="136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136"/>
      <c r="U238" s="53"/>
      <c r="V238" s="136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136"/>
      <c r="U239" s="53"/>
      <c r="V239" s="136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136"/>
      <c r="U240" s="53"/>
      <c r="V240" s="136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36"/>
      <c r="U241" s="53"/>
      <c r="V241" s="136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136"/>
      <c r="U242" s="53"/>
      <c r="V242" s="136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36"/>
      <c r="U243" s="53"/>
      <c r="V243" s="136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136"/>
      <c r="U244" s="53"/>
      <c r="V244" s="136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136"/>
      <c r="U245" s="53"/>
      <c r="V245" s="136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136"/>
      <c r="U246" s="53"/>
      <c r="V246" s="136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136"/>
      <c r="U247" s="53"/>
      <c r="V247" s="136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136"/>
      <c r="U248" s="53"/>
      <c r="V248" s="136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136"/>
      <c r="U249" s="53"/>
      <c r="V249" s="136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136"/>
      <c r="U250" s="53"/>
      <c r="V250" s="136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136"/>
      <c r="U251" s="53"/>
      <c r="V251" s="136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136"/>
      <c r="U252" s="53"/>
      <c r="V252" s="136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136"/>
      <c r="U253" s="53"/>
      <c r="V253" s="136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136"/>
      <c r="U254" s="53"/>
      <c r="V254" s="136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136"/>
      <c r="U255" s="53"/>
      <c r="V255" s="136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136"/>
      <c r="U256" s="53"/>
      <c r="V256" s="136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136"/>
      <c r="U257" s="53"/>
      <c r="V257" s="136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136"/>
      <c r="U258" s="53"/>
      <c r="V258" s="136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136"/>
      <c r="U259" s="53"/>
      <c r="V259" s="136"/>
    </row>
    <row r="260" spans="1:22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136"/>
      <c r="U260" s="53"/>
      <c r="V260" s="136"/>
    </row>
    <row r="261" spans="1:2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136"/>
      <c r="U261" s="53"/>
      <c r="V261" s="136"/>
    </row>
    <row r="262" spans="1:22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136"/>
      <c r="U262" s="53"/>
      <c r="V262" s="136"/>
    </row>
    <row r="263" spans="1:22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136"/>
      <c r="U263" s="53"/>
      <c r="V263" s="136"/>
    </row>
    <row r="264" spans="1:22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136"/>
      <c r="U264" s="53"/>
      <c r="V264" s="136"/>
    </row>
    <row r="265" spans="1:22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136"/>
      <c r="U265" s="53"/>
      <c r="V265" s="136"/>
    </row>
    <row r="266" spans="1:22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136"/>
      <c r="U266" s="53"/>
      <c r="V266" s="136"/>
    </row>
    <row r="267" spans="1:22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136"/>
      <c r="U267" s="53"/>
      <c r="V267" s="136"/>
    </row>
    <row r="268" spans="1:22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136"/>
      <c r="U268" s="53"/>
      <c r="V268" s="136"/>
    </row>
    <row r="269" spans="1:22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136"/>
      <c r="U269" s="53"/>
      <c r="V269" s="136"/>
    </row>
    <row r="270" spans="1:22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136"/>
      <c r="U270" s="53"/>
      <c r="V270" s="136"/>
    </row>
    <row r="271" spans="1:22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136"/>
      <c r="U271" s="53"/>
      <c r="V271" s="136"/>
    </row>
    <row r="272" spans="1:22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136"/>
      <c r="U272" s="53"/>
      <c r="V272" s="136"/>
    </row>
    <row r="273" spans="1:22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136"/>
      <c r="U273" s="53"/>
      <c r="V273" s="136"/>
    </row>
    <row r="274" spans="1:22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136"/>
      <c r="U274" s="53"/>
      <c r="V274" s="136"/>
    </row>
    <row r="275" spans="1:22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136"/>
      <c r="U275" s="53"/>
      <c r="V275" s="136"/>
    </row>
    <row r="276" spans="1:22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136"/>
      <c r="U276" s="53"/>
      <c r="V276" s="136"/>
    </row>
    <row r="277" spans="1:22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136"/>
      <c r="U277" s="53"/>
      <c r="V277" s="136"/>
    </row>
    <row r="278" spans="1:22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136"/>
      <c r="U278" s="53"/>
      <c r="V278" s="136"/>
    </row>
    <row r="279" spans="1:22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136"/>
      <c r="U279" s="53"/>
      <c r="V279" s="136"/>
    </row>
    <row r="280" spans="1:22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136"/>
      <c r="U280" s="53"/>
      <c r="V280" s="136"/>
    </row>
    <row r="281" spans="1:22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136"/>
      <c r="U281" s="53"/>
      <c r="V281" s="136"/>
    </row>
    <row r="282" spans="1:22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136"/>
      <c r="U282" s="53"/>
      <c r="V282" s="136"/>
    </row>
    <row r="283" spans="1:22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136"/>
      <c r="U283" s="53"/>
      <c r="V283" s="136"/>
    </row>
    <row r="284" spans="1:22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136"/>
      <c r="U284" s="53"/>
      <c r="V284" s="136"/>
    </row>
    <row r="285" spans="1:22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136"/>
      <c r="U285" s="53"/>
      <c r="V285" s="136"/>
    </row>
    <row r="286" spans="1:22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136"/>
      <c r="U286" s="53"/>
      <c r="V286" s="136"/>
    </row>
    <row r="287" spans="1:22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136"/>
      <c r="U287" s="53"/>
      <c r="V287" s="136"/>
    </row>
    <row r="288" spans="1:22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136"/>
      <c r="U288" s="53"/>
      <c r="V288" s="136"/>
    </row>
    <row r="289" spans="1:22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136"/>
      <c r="U289" s="53"/>
      <c r="V289" s="136"/>
    </row>
    <row r="290" spans="1:22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136"/>
      <c r="U290" s="53"/>
      <c r="V290" s="136"/>
    </row>
    <row r="291" spans="1:22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136"/>
      <c r="U291" s="53"/>
      <c r="V291" s="136"/>
    </row>
    <row r="292" spans="1:22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136"/>
      <c r="U292" s="53"/>
      <c r="V292" s="136"/>
    </row>
    <row r="293" spans="1:22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136"/>
      <c r="U293" s="53"/>
      <c r="V293" s="136"/>
    </row>
    <row r="294" spans="1:22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136"/>
      <c r="U294" s="53"/>
      <c r="V294" s="136"/>
    </row>
    <row r="295" spans="1:22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136"/>
      <c r="U295" s="53"/>
      <c r="V295" s="136"/>
    </row>
    <row r="296" spans="1:22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136"/>
      <c r="U296" s="53"/>
      <c r="V296" s="136"/>
    </row>
    <row r="297" spans="1:22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136"/>
      <c r="U297" s="53"/>
      <c r="V297" s="136"/>
    </row>
    <row r="298" spans="1:22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136"/>
      <c r="U298" s="53"/>
      <c r="V298" s="136"/>
    </row>
    <row r="299" spans="1:22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136"/>
      <c r="U299" s="53"/>
      <c r="V299" s="136"/>
    </row>
    <row r="300" spans="1:22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136"/>
      <c r="U300" s="53"/>
      <c r="V300" s="136"/>
    </row>
    <row r="301" spans="1:22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136"/>
      <c r="U301" s="53"/>
      <c r="V301" s="136"/>
    </row>
    <row r="302" spans="1:22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136"/>
      <c r="U302" s="53"/>
      <c r="V302" s="136"/>
    </row>
    <row r="303" spans="1:22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136"/>
      <c r="U303" s="53"/>
      <c r="V303" s="136"/>
    </row>
    <row r="304" spans="1:22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136"/>
      <c r="U304" s="53"/>
      <c r="V304" s="136"/>
    </row>
    <row r="305" spans="1:22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136"/>
      <c r="U305" s="53"/>
      <c r="V305" s="136"/>
    </row>
    <row r="306" spans="1:22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136"/>
      <c r="U306" s="53"/>
      <c r="V306" s="136"/>
    </row>
    <row r="307" spans="1:22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136"/>
      <c r="U307" s="53"/>
      <c r="V307" s="136"/>
    </row>
    <row r="308" spans="1:22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136"/>
      <c r="U308" s="53"/>
      <c r="V308" s="136"/>
    </row>
    <row r="309" spans="1:22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136"/>
      <c r="U309" s="53"/>
      <c r="V309" s="136"/>
    </row>
    <row r="310" spans="1:22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136"/>
      <c r="U310" s="53"/>
      <c r="V310" s="136"/>
    </row>
    <row r="311" spans="1:22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136"/>
      <c r="U311" s="53"/>
      <c r="V311" s="136"/>
    </row>
    <row r="312" spans="1:22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136"/>
      <c r="U312" s="53"/>
      <c r="V312" s="136"/>
    </row>
    <row r="313" spans="1:22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136"/>
      <c r="U313" s="53"/>
      <c r="V313" s="136"/>
    </row>
    <row r="314" spans="1:22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136"/>
      <c r="U314" s="53"/>
      <c r="V314" s="136"/>
    </row>
    <row r="315" spans="1:22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136"/>
      <c r="U315" s="53"/>
      <c r="V315" s="136"/>
    </row>
    <row r="316" spans="1:22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136"/>
      <c r="U316" s="53"/>
      <c r="V316" s="136"/>
    </row>
    <row r="317" spans="1:22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136"/>
      <c r="U317" s="53"/>
      <c r="V317" s="136"/>
    </row>
    <row r="318" spans="1:22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136"/>
      <c r="U318" s="53"/>
      <c r="V318" s="136"/>
    </row>
    <row r="319" spans="1:22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136"/>
      <c r="U319" s="53"/>
      <c r="V319" s="136"/>
    </row>
    <row r="320" spans="1:22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136"/>
      <c r="U320" s="53"/>
      <c r="V320" s="136"/>
    </row>
    <row r="321" spans="1:22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136"/>
      <c r="U321" s="53"/>
      <c r="V321" s="136"/>
    </row>
    <row r="322" spans="1:22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136"/>
      <c r="U322" s="53"/>
      <c r="V322" s="136"/>
    </row>
    <row r="323" spans="1:22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136"/>
      <c r="U323" s="53"/>
      <c r="V323" s="136"/>
    </row>
    <row r="324" spans="1:22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136"/>
      <c r="U324" s="53"/>
      <c r="V324" s="136"/>
    </row>
    <row r="325" spans="1:22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136"/>
      <c r="U325" s="53"/>
      <c r="V325" s="136"/>
    </row>
    <row r="326" spans="1:22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136"/>
      <c r="U326" s="53"/>
      <c r="V326" s="136"/>
    </row>
    <row r="327" spans="1:22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136"/>
      <c r="U327" s="53"/>
      <c r="V327" s="136"/>
    </row>
    <row r="328" spans="1:22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136"/>
      <c r="U328" s="53"/>
      <c r="V328" s="136"/>
    </row>
    <row r="329" spans="1:22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136"/>
      <c r="U329" s="53"/>
      <c r="V329" s="136"/>
    </row>
    <row r="330" spans="1:22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136"/>
      <c r="U330" s="53"/>
      <c r="V330" s="136"/>
    </row>
    <row r="331" spans="1:22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136"/>
      <c r="U331" s="53"/>
      <c r="V331" s="136"/>
    </row>
    <row r="332" spans="1:22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136"/>
      <c r="U332" s="53"/>
      <c r="V332" s="136"/>
    </row>
    <row r="333" spans="1:22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136"/>
      <c r="U333" s="53"/>
      <c r="V333" s="136"/>
    </row>
    <row r="334" spans="1:22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136"/>
      <c r="U334" s="53"/>
      <c r="V334" s="136"/>
    </row>
    <row r="335" spans="1:22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136"/>
      <c r="U335" s="53"/>
      <c r="V335" s="136"/>
    </row>
    <row r="336" spans="1:22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136"/>
      <c r="U336" s="53"/>
      <c r="V336" s="136"/>
    </row>
    <row r="337" spans="1:22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136"/>
      <c r="U337" s="53"/>
      <c r="V337" s="136"/>
    </row>
    <row r="338" spans="1:22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136"/>
      <c r="U338" s="53"/>
      <c r="V338" s="136"/>
    </row>
    <row r="339" spans="1:22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136"/>
      <c r="U339" s="53"/>
      <c r="V339" s="136"/>
    </row>
    <row r="340" spans="1:22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136"/>
      <c r="U340" s="53"/>
      <c r="V340" s="136"/>
    </row>
    <row r="341" spans="1:22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136"/>
      <c r="U341" s="53"/>
      <c r="V341" s="136"/>
    </row>
    <row r="342" spans="1:22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36"/>
      <c r="U342" s="53"/>
      <c r="V342" s="136"/>
    </row>
    <row r="343" spans="1:22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136"/>
      <c r="U343" s="53"/>
      <c r="V343" s="136"/>
    </row>
    <row r="344" spans="1:2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136"/>
      <c r="U344" s="53"/>
      <c r="V344" s="136"/>
    </row>
    <row r="345" spans="1:2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136"/>
      <c r="U345" s="53"/>
      <c r="V345" s="136"/>
    </row>
    <row r="346" spans="1:2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136"/>
      <c r="U346" s="53"/>
      <c r="V346" s="136"/>
    </row>
    <row r="347" spans="1:2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136"/>
      <c r="U347" s="53"/>
      <c r="V347" s="136"/>
    </row>
    <row r="348" spans="1:22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136"/>
      <c r="U348" s="53"/>
      <c r="V348" s="136"/>
    </row>
    <row r="349" spans="1:22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136"/>
      <c r="U349" s="53"/>
      <c r="V349" s="136"/>
    </row>
    <row r="350" spans="1:22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136"/>
      <c r="U350" s="53"/>
      <c r="V350" s="136"/>
    </row>
    <row r="351" spans="1:22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136"/>
      <c r="U351" s="53"/>
      <c r="V351" s="136"/>
    </row>
    <row r="352" spans="1:22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136"/>
      <c r="U352" s="53"/>
      <c r="V352" s="136"/>
    </row>
    <row r="353" spans="1:22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136"/>
      <c r="U353" s="53"/>
      <c r="V353" s="136"/>
    </row>
    <row r="354" spans="1:22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136"/>
      <c r="U354" s="53"/>
      <c r="V354" s="136"/>
    </row>
    <row r="355" spans="1:22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136"/>
      <c r="U355" s="53"/>
      <c r="V355" s="136"/>
    </row>
    <row r="356" spans="1:22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136"/>
      <c r="U356" s="53"/>
      <c r="V356" s="136"/>
    </row>
    <row r="357" spans="1:22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136"/>
      <c r="U357" s="53"/>
      <c r="V357" s="136"/>
    </row>
    <row r="358" spans="1:22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136"/>
      <c r="U358" s="53"/>
      <c r="V358" s="136"/>
    </row>
    <row r="359" spans="1:22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136"/>
      <c r="U359" s="53"/>
      <c r="V359" s="136"/>
    </row>
    <row r="360" spans="1:22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136"/>
      <c r="U360" s="53"/>
      <c r="V360" s="136"/>
    </row>
    <row r="361" spans="1:22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136"/>
      <c r="U361" s="53"/>
      <c r="V361" s="136"/>
    </row>
    <row r="362" spans="1:22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136"/>
      <c r="U362" s="53"/>
      <c r="V362" s="136"/>
    </row>
    <row r="363" spans="1:22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136"/>
      <c r="U363" s="53"/>
      <c r="V363" s="136"/>
    </row>
    <row r="364" spans="1:22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136"/>
      <c r="U364" s="53"/>
      <c r="V364" s="136"/>
    </row>
    <row r="365" spans="1:22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136"/>
      <c r="U365" s="53"/>
      <c r="V365" s="136"/>
    </row>
    <row r="366" spans="1:22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136"/>
      <c r="U366" s="53"/>
      <c r="V366" s="136"/>
    </row>
    <row r="367" spans="1:22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136"/>
      <c r="U367" s="53"/>
      <c r="V367" s="136"/>
    </row>
    <row r="368" spans="1:22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136"/>
      <c r="U368" s="53"/>
      <c r="V368" s="136"/>
    </row>
    <row r="369" spans="1:22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136"/>
      <c r="U369" s="53"/>
      <c r="V369" s="136"/>
    </row>
    <row r="370" spans="1:22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136"/>
      <c r="U370" s="53"/>
      <c r="V370" s="136"/>
    </row>
    <row r="371" spans="1:22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136"/>
      <c r="U371" s="53"/>
      <c r="V371" s="136"/>
    </row>
    <row r="372" spans="1:22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136"/>
      <c r="U372" s="53"/>
      <c r="V372" s="136"/>
    </row>
    <row r="373" spans="1:22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136"/>
      <c r="U373" s="53"/>
      <c r="V373" s="136"/>
    </row>
    <row r="374" spans="1:22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136"/>
      <c r="U374" s="53"/>
      <c r="V374" s="136"/>
    </row>
    <row r="375" spans="1:22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136"/>
      <c r="U375" s="53"/>
      <c r="V375" s="136"/>
    </row>
    <row r="376" spans="1:2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136"/>
      <c r="U376" s="53"/>
      <c r="V376" s="136"/>
    </row>
    <row r="377" spans="1:2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136"/>
      <c r="U377" s="53"/>
      <c r="V377" s="136"/>
    </row>
    <row r="378" spans="1:2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136"/>
      <c r="U378" s="53"/>
      <c r="V378" s="136"/>
    </row>
    <row r="379" spans="1:2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136"/>
      <c r="U379" s="53"/>
      <c r="V379" s="136"/>
    </row>
    <row r="380" spans="1:2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136"/>
      <c r="U380" s="53"/>
      <c r="V380" s="136"/>
    </row>
    <row r="381" spans="1:22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136"/>
      <c r="U381" s="53"/>
      <c r="V381" s="136"/>
    </row>
    <row r="382" spans="1:22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136"/>
      <c r="U382" s="53"/>
      <c r="V382" s="136"/>
    </row>
    <row r="383" spans="1:22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136"/>
      <c r="U383" s="53"/>
      <c r="V383" s="136"/>
    </row>
    <row r="384" spans="1:22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136"/>
      <c r="U384" s="53"/>
      <c r="V384" s="136"/>
    </row>
    <row r="385" spans="1:22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136"/>
      <c r="U385" s="53"/>
      <c r="V385" s="136"/>
    </row>
    <row r="386" spans="1:22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136"/>
      <c r="U386" s="53"/>
      <c r="V386" s="136"/>
    </row>
    <row r="387" spans="1:22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136"/>
      <c r="U387" s="53"/>
      <c r="V387" s="136"/>
    </row>
    <row r="388" spans="1:22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136"/>
      <c r="U388" s="53"/>
      <c r="V388" s="136"/>
    </row>
    <row r="389" spans="1:22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136"/>
      <c r="U389" s="53"/>
      <c r="V389" s="136"/>
    </row>
    <row r="390" spans="1:22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136"/>
      <c r="U390" s="53"/>
      <c r="V390" s="136"/>
    </row>
    <row r="391" spans="1:22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136"/>
      <c r="U391" s="53"/>
      <c r="V391" s="136"/>
    </row>
    <row r="392" spans="1:22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136"/>
      <c r="U392" s="53"/>
      <c r="V392" s="136"/>
    </row>
    <row r="393" spans="1:22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136"/>
      <c r="U393" s="53"/>
      <c r="V393" s="136"/>
    </row>
    <row r="394" spans="1:22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136"/>
      <c r="U394" s="53"/>
      <c r="V394" s="136"/>
    </row>
    <row r="395" spans="1:22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136"/>
      <c r="U395" s="53"/>
      <c r="V395" s="136"/>
    </row>
    <row r="396" spans="1:22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136"/>
      <c r="U396" s="53"/>
      <c r="V396" s="136"/>
    </row>
    <row r="397" spans="1:22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136"/>
      <c r="U397" s="53"/>
      <c r="V397" s="136"/>
    </row>
    <row r="398" spans="1:22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136"/>
      <c r="U398" s="53"/>
      <c r="V398" s="136"/>
    </row>
    <row r="399" spans="1:22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136"/>
      <c r="U399" s="53"/>
      <c r="V399" s="136"/>
    </row>
    <row r="400" spans="1:22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136"/>
      <c r="U400" s="53"/>
      <c r="V400" s="136"/>
    </row>
    <row r="401" spans="1:22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136"/>
      <c r="U401" s="53"/>
      <c r="V401" s="136"/>
    </row>
    <row r="402" spans="1:22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136"/>
      <c r="U402" s="53"/>
      <c r="V402" s="136"/>
    </row>
    <row r="403" spans="1:22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136"/>
      <c r="U403" s="53"/>
      <c r="V403" s="136"/>
    </row>
    <row r="404" spans="1:22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136"/>
      <c r="U404" s="53"/>
      <c r="V404" s="136"/>
    </row>
    <row r="405" spans="1:22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136"/>
      <c r="U405" s="53"/>
      <c r="V405" s="136"/>
    </row>
    <row r="406" spans="1:22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136"/>
      <c r="U406" s="53"/>
      <c r="V406" s="136"/>
    </row>
    <row r="407" spans="1:22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136"/>
      <c r="U407" s="53"/>
      <c r="V407" s="136"/>
    </row>
    <row r="408" spans="1:22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136"/>
      <c r="U408" s="53"/>
      <c r="V408" s="136"/>
    </row>
    <row r="409" spans="1:22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136"/>
      <c r="U409" s="53"/>
      <c r="V409" s="136"/>
    </row>
    <row r="410" spans="1:22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136"/>
      <c r="U410" s="53"/>
      <c r="V410" s="136"/>
    </row>
    <row r="411" spans="1:22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136"/>
      <c r="U411" s="53"/>
      <c r="V411" s="136"/>
    </row>
    <row r="412" spans="1:22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136"/>
      <c r="U412" s="53"/>
      <c r="V412" s="136"/>
    </row>
    <row r="413" spans="1:22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136"/>
      <c r="U413" s="53"/>
      <c r="V413" s="136"/>
    </row>
    <row r="414" spans="1:22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136"/>
      <c r="U414" s="53"/>
      <c r="V414" s="136"/>
    </row>
    <row r="415" spans="1:22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136"/>
      <c r="U415" s="53"/>
      <c r="V415" s="136"/>
    </row>
    <row r="416" spans="1:22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136"/>
      <c r="U416" s="53"/>
      <c r="V416" s="136"/>
    </row>
    <row r="417" spans="1:22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136"/>
      <c r="U417" s="53"/>
      <c r="V417" s="136"/>
    </row>
    <row r="418" spans="1:22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136"/>
      <c r="U418" s="53"/>
      <c r="V418" s="136"/>
    </row>
    <row r="419" spans="1:22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136"/>
      <c r="U419" s="53"/>
      <c r="V419" s="136"/>
    </row>
    <row r="420" spans="1:22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136"/>
      <c r="U420" s="53"/>
      <c r="V420" s="136"/>
    </row>
    <row r="421" spans="1:22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136"/>
      <c r="U421" s="53"/>
      <c r="V421" s="136"/>
    </row>
    <row r="422" spans="1:22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136"/>
      <c r="U422" s="53"/>
      <c r="V422" s="136"/>
    </row>
    <row r="423" spans="1:22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136"/>
      <c r="U423" s="53"/>
      <c r="V423" s="136"/>
    </row>
    <row r="424" spans="1:22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136"/>
      <c r="U424" s="53"/>
      <c r="V424" s="136"/>
    </row>
    <row r="425" spans="1:22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136"/>
      <c r="U425" s="53"/>
      <c r="V425" s="136"/>
    </row>
    <row r="426" spans="1:22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136"/>
      <c r="U426" s="53"/>
      <c r="V426" s="136"/>
    </row>
    <row r="427" spans="1:22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136"/>
      <c r="U427" s="53"/>
      <c r="V427" s="136"/>
    </row>
    <row r="428" spans="1:22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136"/>
      <c r="U428" s="53"/>
      <c r="V428" s="136"/>
    </row>
    <row r="429" spans="1:22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136"/>
      <c r="U429" s="53"/>
      <c r="V429" s="136"/>
    </row>
    <row r="430" spans="1:22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136"/>
      <c r="U430" s="53"/>
      <c r="V430" s="136"/>
    </row>
    <row r="431" spans="1:22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136"/>
      <c r="U431" s="53"/>
      <c r="V431" s="136"/>
    </row>
    <row r="432" spans="1:22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136"/>
      <c r="U432" s="53"/>
      <c r="V432" s="136"/>
    </row>
    <row r="433" spans="1:22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136"/>
      <c r="U433" s="53"/>
      <c r="V433" s="136"/>
    </row>
    <row r="434" spans="1:22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136"/>
      <c r="U434" s="53"/>
      <c r="V434" s="136"/>
    </row>
    <row r="435" spans="1:22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136"/>
      <c r="U435" s="53"/>
      <c r="V435" s="136"/>
    </row>
    <row r="436" spans="1:22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136"/>
      <c r="U436" s="53"/>
      <c r="V436" s="136"/>
    </row>
    <row r="437" spans="1:22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136"/>
      <c r="U437" s="53"/>
      <c r="V437" s="136"/>
    </row>
    <row r="438" spans="1:22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136"/>
      <c r="U438" s="53"/>
      <c r="V438" s="136"/>
    </row>
    <row r="439" spans="1:22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136"/>
      <c r="U439" s="53"/>
      <c r="V439" s="136"/>
    </row>
    <row r="440" spans="1:22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136"/>
      <c r="U440" s="53"/>
      <c r="V440" s="136"/>
    </row>
    <row r="441" spans="1:22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136"/>
      <c r="U441" s="53"/>
      <c r="V441" s="136"/>
    </row>
    <row r="442" spans="1:22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136"/>
      <c r="U442" s="53"/>
      <c r="V442" s="136"/>
    </row>
    <row r="443" spans="1:22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136"/>
      <c r="U443" s="53"/>
      <c r="V443" s="136"/>
    </row>
    <row r="444" spans="1:22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136"/>
      <c r="U444" s="53"/>
      <c r="V444" s="136"/>
    </row>
    <row r="445" spans="1:22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136"/>
      <c r="U445" s="53"/>
      <c r="V445" s="136"/>
    </row>
    <row r="446" spans="1:22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136"/>
      <c r="U446" s="53"/>
      <c r="V446" s="136"/>
    </row>
    <row r="447" spans="1:22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136"/>
      <c r="U447" s="53"/>
      <c r="V447" s="136"/>
    </row>
    <row r="448" spans="1:22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136"/>
      <c r="U448" s="53"/>
      <c r="V448" s="136"/>
    </row>
    <row r="449" spans="1:22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136"/>
      <c r="U449" s="53"/>
      <c r="V449" s="136"/>
    </row>
    <row r="450" spans="1:22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136"/>
      <c r="U450" s="53"/>
      <c r="V450" s="136"/>
    </row>
    <row r="451" spans="1:22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136"/>
      <c r="U451" s="53"/>
      <c r="V451" s="136"/>
    </row>
    <row r="452" spans="1:22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136"/>
      <c r="U452" s="53"/>
      <c r="V452" s="136"/>
    </row>
    <row r="453" spans="1:22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136"/>
      <c r="U453" s="53"/>
      <c r="V453" s="136"/>
    </row>
    <row r="454" spans="1:22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136"/>
      <c r="U454" s="53"/>
      <c r="V454" s="136"/>
    </row>
    <row r="455" spans="1:22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136"/>
      <c r="U455" s="53"/>
      <c r="V455" s="136"/>
    </row>
    <row r="456" spans="1:22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136"/>
      <c r="U456" s="53"/>
      <c r="V456" s="136"/>
    </row>
    <row r="457" spans="1:22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136"/>
      <c r="U457" s="53"/>
      <c r="V457" s="136"/>
    </row>
    <row r="458" spans="1:22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136"/>
      <c r="U458" s="53"/>
      <c r="V458" s="136"/>
    </row>
    <row r="459" spans="1:22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136"/>
      <c r="U459" s="53"/>
      <c r="V459" s="136"/>
    </row>
    <row r="460" spans="1:22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136"/>
      <c r="U460" s="53"/>
      <c r="V460" s="136"/>
    </row>
    <row r="461" spans="1:22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136"/>
      <c r="U461" s="53"/>
      <c r="V461" s="136"/>
    </row>
    <row r="462" spans="1:22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136"/>
      <c r="U462" s="53"/>
      <c r="V462" s="136"/>
    </row>
    <row r="463" spans="1:22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136"/>
      <c r="U463" s="53"/>
      <c r="V463" s="136"/>
    </row>
    <row r="464" spans="1:22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136"/>
      <c r="U464" s="53"/>
      <c r="V464" s="136"/>
    </row>
    <row r="465" spans="1:22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136"/>
      <c r="U465" s="53"/>
      <c r="V465" s="136"/>
    </row>
    <row r="466" spans="1:22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136"/>
      <c r="U466" s="53"/>
      <c r="V466" s="136"/>
    </row>
    <row r="467" spans="1:22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136"/>
      <c r="U467" s="53"/>
      <c r="V467" s="136"/>
    </row>
    <row r="468" spans="1:22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136"/>
      <c r="U468" s="53"/>
      <c r="V468" s="136"/>
    </row>
    <row r="469" spans="1:22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136"/>
      <c r="U469" s="53"/>
      <c r="V469" s="136"/>
    </row>
    <row r="470" spans="1:22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136"/>
      <c r="U470" s="53"/>
      <c r="V470" s="136"/>
    </row>
    <row r="471" spans="1:22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136"/>
      <c r="U471" s="53"/>
      <c r="V471" s="136"/>
    </row>
    <row r="472" spans="1:22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136"/>
      <c r="U472" s="53"/>
      <c r="V472" s="136"/>
    </row>
    <row r="473" spans="1:22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136"/>
      <c r="U473" s="53"/>
      <c r="V473" s="136"/>
    </row>
    <row r="474" spans="1:22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136"/>
      <c r="U474" s="53"/>
      <c r="V474" s="136"/>
    </row>
    <row r="475" spans="1:22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136"/>
      <c r="U475" s="53"/>
      <c r="V475" s="136"/>
    </row>
    <row r="476" spans="1:22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136"/>
      <c r="U476" s="53"/>
      <c r="V476" s="136"/>
    </row>
    <row r="477" spans="1:22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136"/>
      <c r="U477" s="53"/>
      <c r="V477" s="136"/>
    </row>
    <row r="478" spans="1:22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136"/>
      <c r="U478" s="53"/>
      <c r="V478" s="136"/>
    </row>
    <row r="479" spans="1:22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136"/>
      <c r="U479" s="53"/>
      <c r="V479" s="136"/>
    </row>
    <row r="480" spans="1:22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136"/>
      <c r="U480" s="53"/>
      <c r="V480" s="136"/>
    </row>
    <row r="481" spans="1:22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136"/>
      <c r="U481" s="53"/>
      <c r="V481" s="136"/>
    </row>
    <row r="482" spans="1:22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136"/>
      <c r="U482" s="53"/>
      <c r="V482" s="136"/>
    </row>
    <row r="483" spans="1:22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136"/>
      <c r="U483" s="53"/>
      <c r="V483" s="136"/>
    </row>
    <row r="484" spans="1:22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136"/>
      <c r="U484" s="53"/>
      <c r="V484" s="136"/>
    </row>
    <row r="485" spans="1:22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136"/>
      <c r="U485" s="53"/>
      <c r="V485" s="136"/>
    </row>
    <row r="486" spans="1:22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136"/>
      <c r="U486" s="53"/>
      <c r="V486" s="136"/>
    </row>
    <row r="487" spans="1:22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136"/>
      <c r="U487" s="53"/>
      <c r="V487" s="136"/>
    </row>
    <row r="488" spans="1:22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136"/>
      <c r="U488" s="53"/>
      <c r="V488" s="136"/>
    </row>
    <row r="489" spans="1:22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136"/>
      <c r="U489" s="53"/>
      <c r="V489" s="136"/>
    </row>
    <row r="490" spans="1:22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136"/>
      <c r="U490" s="53"/>
      <c r="V490" s="136"/>
    </row>
    <row r="491" spans="1:22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136"/>
      <c r="U491" s="53"/>
      <c r="V491" s="136"/>
    </row>
    <row r="492" spans="1:22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136"/>
      <c r="U492" s="53"/>
      <c r="V492" s="136"/>
    </row>
    <row r="493" spans="1:22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136"/>
      <c r="U493" s="53"/>
      <c r="V493" s="136"/>
    </row>
    <row r="494" spans="1:22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136"/>
      <c r="U494" s="53"/>
      <c r="V494" s="136"/>
    </row>
    <row r="495" spans="1:22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136"/>
      <c r="U495" s="53"/>
      <c r="V495" s="136"/>
    </row>
    <row r="496" spans="1:22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136"/>
      <c r="U496" s="53"/>
      <c r="V496" s="136"/>
    </row>
    <row r="497" spans="1:22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136"/>
      <c r="U497" s="53"/>
      <c r="V497" s="136"/>
    </row>
    <row r="498" spans="1:22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136"/>
      <c r="U498" s="53"/>
      <c r="V498" s="136"/>
    </row>
    <row r="499" spans="1:22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136"/>
      <c r="U499" s="53"/>
      <c r="V499" s="136"/>
    </row>
    <row r="500" spans="1:22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136"/>
      <c r="U500" s="53"/>
      <c r="V500" s="136"/>
    </row>
    <row r="501" spans="1:22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136"/>
      <c r="U501" s="53"/>
      <c r="V501" s="136"/>
    </row>
    <row r="502" spans="1:22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136"/>
      <c r="U502" s="53"/>
      <c r="V502" s="136"/>
    </row>
    <row r="503" spans="1:22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136"/>
      <c r="U503" s="53"/>
      <c r="V503" s="136"/>
    </row>
    <row r="504" spans="1:22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136"/>
      <c r="U504" s="53"/>
      <c r="V504" s="136"/>
    </row>
    <row r="505" spans="1:22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136"/>
      <c r="U505" s="53"/>
      <c r="V505" s="136"/>
    </row>
    <row r="506" spans="1:22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136"/>
      <c r="U506" s="53"/>
      <c r="V506" s="136"/>
    </row>
    <row r="507" spans="1:22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136"/>
      <c r="U507" s="53"/>
      <c r="V507" s="136"/>
    </row>
    <row r="508" spans="1:22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136"/>
      <c r="U508" s="53"/>
      <c r="V508" s="136"/>
    </row>
    <row r="509" spans="1:22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136"/>
      <c r="U509" s="53"/>
      <c r="V509" s="136"/>
    </row>
    <row r="510" spans="1:22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136"/>
      <c r="U510" s="53"/>
      <c r="V510" s="136"/>
    </row>
    <row r="511" spans="1:22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136"/>
      <c r="U511" s="53"/>
      <c r="V511" s="136"/>
    </row>
    <row r="512" spans="1:22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136"/>
      <c r="U512" s="53"/>
      <c r="V512" s="136"/>
    </row>
    <row r="513" spans="1:22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136"/>
      <c r="U513" s="53"/>
      <c r="V513" s="136"/>
    </row>
    <row r="514" spans="1:22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136"/>
      <c r="U514" s="53"/>
      <c r="V514" s="136"/>
    </row>
    <row r="515" spans="1:22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136"/>
      <c r="U515" s="53"/>
      <c r="V515" s="136"/>
    </row>
    <row r="516" spans="1:22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136"/>
      <c r="U516" s="53"/>
      <c r="V516" s="136"/>
    </row>
    <row r="517" spans="1:22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136"/>
      <c r="U517" s="53"/>
      <c r="V517" s="136"/>
    </row>
    <row r="518" spans="1:22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136"/>
      <c r="U518" s="53"/>
      <c r="V518" s="136"/>
    </row>
    <row r="519" spans="1:22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136"/>
      <c r="U519" s="53"/>
      <c r="V519" s="136"/>
    </row>
    <row r="520" spans="1:22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136"/>
      <c r="U520" s="53"/>
      <c r="V520" s="136"/>
    </row>
    <row r="521" spans="1:22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136"/>
      <c r="U521" s="53"/>
      <c r="V521" s="136"/>
    </row>
    <row r="522" spans="1:22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136"/>
      <c r="U522" s="53"/>
      <c r="V522" s="136"/>
    </row>
    <row r="523" spans="1:22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136"/>
      <c r="U523" s="53"/>
      <c r="V523" s="136"/>
    </row>
    <row r="524" spans="1:22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136"/>
      <c r="U524" s="53"/>
      <c r="V524" s="136"/>
    </row>
    <row r="525" spans="1:22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136"/>
      <c r="U525" s="53"/>
      <c r="V525" s="136"/>
    </row>
    <row r="526" spans="1:22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136"/>
      <c r="U526" s="53"/>
      <c r="V526" s="136"/>
    </row>
    <row r="527" spans="1:22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136"/>
      <c r="U527" s="53"/>
      <c r="V527" s="136"/>
    </row>
    <row r="528" spans="1:22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136"/>
      <c r="U528" s="53"/>
      <c r="V528" s="136"/>
    </row>
    <row r="529" spans="1:22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136"/>
      <c r="U529" s="53"/>
      <c r="V529" s="136"/>
    </row>
    <row r="530" spans="1:22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136"/>
      <c r="U530" s="53"/>
      <c r="V530" s="136"/>
    </row>
    <row r="531" spans="1:22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136"/>
      <c r="U531" s="53"/>
      <c r="V531" s="136"/>
    </row>
    <row r="532" spans="1:22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136"/>
      <c r="U532" s="53"/>
      <c r="V532" s="136"/>
    </row>
    <row r="533" spans="1:22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136"/>
      <c r="U533" s="53"/>
      <c r="V533" s="136"/>
    </row>
    <row r="534" spans="1:22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136"/>
      <c r="U534" s="53"/>
      <c r="V534" s="136"/>
    </row>
    <row r="535" spans="1:22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136"/>
      <c r="U535" s="53"/>
      <c r="V535" s="136"/>
    </row>
    <row r="536" spans="1:22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136"/>
      <c r="U536" s="53"/>
      <c r="V536" s="136"/>
    </row>
    <row r="537" spans="1:22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136"/>
      <c r="U537" s="53"/>
      <c r="V537" s="136"/>
    </row>
    <row r="538" spans="1:22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136"/>
      <c r="U538" s="53"/>
      <c r="V538" s="136"/>
    </row>
    <row r="539" spans="1:22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136"/>
      <c r="U539" s="53"/>
      <c r="V539" s="136"/>
    </row>
    <row r="540" spans="1:22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136"/>
      <c r="U540" s="53"/>
      <c r="V540" s="136"/>
    </row>
    <row r="541" spans="1:22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136"/>
      <c r="U541" s="53"/>
      <c r="V541" s="136"/>
    </row>
    <row r="542" spans="1:22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136"/>
      <c r="U542" s="53"/>
      <c r="V542" s="136"/>
    </row>
    <row r="543" spans="1:22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136"/>
      <c r="U543" s="53"/>
      <c r="V543" s="136"/>
    </row>
    <row r="544" spans="1:22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136"/>
      <c r="U544" s="53"/>
      <c r="V544" s="136"/>
    </row>
    <row r="545" spans="1:22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136"/>
      <c r="U545" s="53"/>
      <c r="V545" s="136"/>
    </row>
    <row r="546" spans="1:22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136"/>
      <c r="U546" s="53"/>
      <c r="V546" s="136"/>
    </row>
    <row r="547" spans="1:22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136"/>
      <c r="U547" s="53"/>
      <c r="V547" s="136"/>
    </row>
    <row r="548" spans="1:22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136"/>
      <c r="U548" s="53"/>
      <c r="V548" s="136"/>
    </row>
    <row r="549" spans="1:22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136"/>
      <c r="U549" s="53"/>
      <c r="V549" s="136"/>
    </row>
    <row r="550" spans="1:22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136"/>
      <c r="U550" s="53"/>
      <c r="V550" s="136"/>
    </row>
    <row r="551" spans="1:22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136"/>
      <c r="U551" s="53"/>
      <c r="V551" s="136"/>
    </row>
    <row r="552" spans="1:22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136"/>
      <c r="U552" s="53"/>
      <c r="V552" s="136"/>
    </row>
    <row r="553" spans="1:22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136"/>
      <c r="U553" s="53"/>
      <c r="V553" s="136"/>
    </row>
    <row r="554" spans="1:22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136"/>
      <c r="U554" s="53"/>
      <c r="V554" s="136"/>
    </row>
    <row r="555" spans="1:22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136"/>
      <c r="U555" s="53"/>
      <c r="V555" s="136"/>
    </row>
    <row r="556" spans="1:22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136"/>
      <c r="U556" s="53"/>
      <c r="V556" s="136"/>
    </row>
    <row r="557" spans="1:22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136"/>
      <c r="U557" s="53"/>
      <c r="V557" s="136"/>
    </row>
    <row r="558" spans="1:22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136"/>
      <c r="U558" s="53"/>
      <c r="V558" s="136"/>
    </row>
    <row r="559" spans="1:22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136"/>
      <c r="U559" s="53"/>
      <c r="V559" s="136"/>
    </row>
    <row r="560" spans="1:22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136"/>
      <c r="U560" s="53"/>
      <c r="V560" s="136"/>
    </row>
    <row r="561" spans="1:22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136"/>
      <c r="U561" s="53"/>
      <c r="V561" s="136"/>
    </row>
    <row r="562" spans="1:22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136"/>
      <c r="U562" s="53"/>
      <c r="V562" s="136"/>
    </row>
    <row r="563" spans="1:22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136"/>
      <c r="U563" s="53"/>
      <c r="V563" s="136"/>
    </row>
    <row r="564" spans="1:22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136"/>
      <c r="U564" s="53"/>
      <c r="V564" s="136"/>
    </row>
    <row r="565" spans="1:22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136"/>
      <c r="U565" s="53"/>
      <c r="V565" s="136"/>
    </row>
    <row r="566" spans="1:22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136"/>
      <c r="U566" s="53"/>
      <c r="V566" s="136"/>
    </row>
    <row r="567" spans="1:22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136"/>
      <c r="U567" s="53"/>
      <c r="V567" s="136"/>
    </row>
    <row r="568" spans="1:22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136"/>
      <c r="U568" s="53"/>
      <c r="V568" s="136"/>
    </row>
    <row r="569" spans="1:22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136"/>
      <c r="U569" s="53"/>
      <c r="V569" s="136"/>
    </row>
    <row r="570" spans="1:22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136"/>
      <c r="U570" s="53"/>
      <c r="V570" s="136"/>
    </row>
    <row r="571" spans="1:22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136"/>
      <c r="U571" s="53"/>
      <c r="V571" s="136"/>
    </row>
    <row r="572" spans="1:22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136"/>
      <c r="U572" s="53"/>
      <c r="V572" s="136"/>
    </row>
    <row r="573" spans="1:22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136"/>
      <c r="U573" s="53"/>
      <c r="V573" s="136"/>
    </row>
    <row r="574" spans="1:22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136"/>
      <c r="U574" s="53"/>
      <c r="V574" s="136"/>
    </row>
    <row r="575" spans="1:22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136"/>
      <c r="U575" s="53"/>
      <c r="V575" s="136"/>
    </row>
    <row r="576" spans="1:22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136"/>
      <c r="U576" s="53"/>
      <c r="V576" s="136"/>
    </row>
    <row r="577" spans="1:22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136"/>
      <c r="U577" s="53"/>
      <c r="V577" s="136"/>
    </row>
    <row r="578" spans="1:22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136"/>
      <c r="U578" s="53"/>
      <c r="V578" s="136"/>
    </row>
    <row r="579" spans="1:22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136"/>
      <c r="U579" s="53"/>
      <c r="V579" s="136"/>
    </row>
    <row r="580" spans="1:22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136"/>
      <c r="U580" s="53"/>
      <c r="V580" s="136"/>
    </row>
    <row r="581" spans="1:22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136"/>
      <c r="U581" s="53"/>
      <c r="V581" s="136"/>
    </row>
    <row r="582" spans="1:22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136"/>
      <c r="U582" s="53"/>
      <c r="V582" s="136"/>
    </row>
    <row r="583" spans="1:22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136"/>
      <c r="U583" s="53"/>
      <c r="V583" s="136"/>
    </row>
    <row r="584" spans="1:22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136"/>
      <c r="U584" s="53"/>
      <c r="V584" s="136"/>
    </row>
    <row r="585" spans="1:22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136"/>
      <c r="U585" s="53"/>
      <c r="V585" s="136"/>
    </row>
    <row r="586" spans="1:22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136"/>
      <c r="U586" s="53"/>
      <c r="V586" s="136"/>
    </row>
    <row r="587" spans="1:22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136"/>
      <c r="U587" s="53"/>
      <c r="V587" s="136"/>
    </row>
    <row r="588" spans="1:22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136"/>
      <c r="U588" s="53"/>
      <c r="V588" s="136"/>
    </row>
    <row r="589" spans="1:22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136"/>
      <c r="U589" s="53"/>
      <c r="V589" s="136"/>
    </row>
    <row r="590" spans="1:22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136"/>
      <c r="U590" s="53"/>
      <c r="V590" s="136"/>
    </row>
    <row r="591" spans="1:22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136"/>
      <c r="U591" s="53"/>
      <c r="V591" s="136"/>
    </row>
    <row r="592" spans="1:22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136"/>
      <c r="U592" s="53"/>
      <c r="V592" s="136"/>
    </row>
    <row r="593" spans="1:22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136"/>
      <c r="U593" s="53"/>
      <c r="V593" s="136"/>
    </row>
    <row r="594" spans="1:22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136"/>
      <c r="U594" s="53"/>
      <c r="V594" s="136"/>
    </row>
    <row r="595" spans="1:22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136"/>
      <c r="U595" s="53"/>
      <c r="V595" s="136"/>
    </row>
    <row r="596" spans="1:22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136"/>
      <c r="U596" s="53"/>
      <c r="V596" s="136"/>
    </row>
    <row r="597" spans="1:22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136"/>
      <c r="U597" s="53"/>
      <c r="V597" s="136"/>
    </row>
    <row r="598" spans="1:22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136"/>
      <c r="U598" s="53"/>
      <c r="V598" s="136"/>
    </row>
    <row r="599" spans="1:22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136"/>
      <c r="U599" s="53"/>
      <c r="V599" s="136"/>
    </row>
    <row r="600" spans="1:22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136"/>
      <c r="U600" s="53"/>
      <c r="V600" s="136"/>
    </row>
    <row r="601" spans="1:22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136"/>
      <c r="U601" s="53"/>
      <c r="V601" s="136"/>
    </row>
    <row r="602" spans="1:22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136"/>
      <c r="U602" s="53"/>
      <c r="V602" s="136"/>
    </row>
    <row r="603" spans="1:22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136"/>
      <c r="U603" s="53"/>
      <c r="V603" s="136"/>
    </row>
    <row r="604" spans="1:22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136"/>
      <c r="U604" s="53"/>
      <c r="V604" s="136"/>
    </row>
    <row r="605" spans="1:22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136"/>
      <c r="U605" s="53"/>
      <c r="V605" s="136"/>
    </row>
    <row r="606" spans="1:22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136"/>
      <c r="U606" s="53"/>
      <c r="V606" s="136"/>
    </row>
    <row r="607" spans="1:22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136"/>
      <c r="U607" s="53"/>
      <c r="V607" s="136"/>
    </row>
    <row r="608" spans="1:22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136"/>
      <c r="U608" s="53"/>
      <c r="V608" s="136"/>
    </row>
    <row r="609" spans="1:22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136"/>
      <c r="U609" s="53"/>
      <c r="V609" s="136"/>
    </row>
    <row r="610" spans="1:22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136"/>
      <c r="U610" s="53"/>
      <c r="V610" s="136"/>
    </row>
    <row r="611" spans="1:22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136"/>
      <c r="U611" s="53"/>
      <c r="V611" s="136"/>
    </row>
    <row r="612" spans="1:22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136"/>
      <c r="U612" s="53"/>
      <c r="V612" s="136"/>
    </row>
    <row r="613" spans="1:22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136"/>
      <c r="U613" s="53"/>
      <c r="V613" s="136"/>
    </row>
    <row r="614" spans="1:22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136"/>
      <c r="U614" s="53"/>
      <c r="V614" s="136"/>
    </row>
    <row r="615" spans="1:22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136"/>
      <c r="U615" s="53"/>
      <c r="V615" s="136"/>
    </row>
    <row r="616" spans="1:22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136"/>
      <c r="U616" s="53"/>
      <c r="V616" s="136"/>
    </row>
    <row r="617" spans="1:22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136"/>
      <c r="U617" s="53"/>
      <c r="V617" s="136"/>
    </row>
    <row r="618" spans="1:22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136"/>
      <c r="U618" s="53"/>
      <c r="V618" s="136"/>
    </row>
    <row r="619" spans="1:22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136"/>
      <c r="U619" s="53"/>
      <c r="V619" s="136"/>
    </row>
    <row r="620" spans="1:22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136"/>
      <c r="U620" s="53"/>
      <c r="V620" s="136"/>
    </row>
    <row r="621" spans="1:22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136"/>
      <c r="U621" s="53"/>
      <c r="V621" s="136"/>
    </row>
    <row r="622" spans="1:22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136"/>
      <c r="U622" s="53"/>
      <c r="V622" s="136"/>
    </row>
    <row r="623" spans="1:22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136"/>
      <c r="U623" s="53"/>
      <c r="V623" s="136"/>
    </row>
    <row r="624" spans="1:22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136"/>
      <c r="U624" s="53"/>
      <c r="V624" s="136"/>
    </row>
    <row r="625" spans="1:22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136"/>
      <c r="U625" s="53"/>
      <c r="V625" s="136"/>
    </row>
    <row r="626" spans="1:22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136"/>
      <c r="U626" s="53"/>
      <c r="V626" s="136"/>
    </row>
    <row r="627" spans="1:22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136"/>
      <c r="U627" s="53"/>
      <c r="V627" s="136"/>
    </row>
    <row r="628" spans="1:22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136"/>
      <c r="U628" s="53"/>
      <c r="V628" s="136"/>
    </row>
    <row r="629" spans="1:22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136"/>
      <c r="U629" s="53"/>
      <c r="V629" s="136"/>
    </row>
    <row r="630" spans="1:22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136"/>
      <c r="U630" s="53"/>
      <c r="V630" s="136"/>
    </row>
    <row r="631" spans="1:22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136"/>
      <c r="U631" s="53"/>
      <c r="V631" s="136"/>
    </row>
    <row r="632" spans="1:22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136"/>
      <c r="U632" s="53"/>
      <c r="V632" s="136"/>
    </row>
    <row r="633" spans="1:22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136"/>
      <c r="U633" s="53"/>
      <c r="V633" s="136"/>
    </row>
    <row r="634" spans="1:22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136"/>
      <c r="U634" s="53"/>
      <c r="V634" s="136"/>
    </row>
    <row r="635" spans="1:22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136"/>
      <c r="U635" s="53"/>
      <c r="V635" s="136"/>
    </row>
    <row r="636" spans="1:22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136"/>
      <c r="U636" s="53"/>
      <c r="V636" s="136"/>
    </row>
    <row r="637" spans="1:22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136"/>
      <c r="U637" s="53"/>
      <c r="V637" s="136"/>
    </row>
    <row r="638" spans="1:22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136"/>
      <c r="U638" s="53"/>
      <c r="V638" s="136"/>
    </row>
    <row r="639" spans="1:22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136"/>
      <c r="U639" s="53"/>
      <c r="V639" s="136"/>
    </row>
    <row r="640" spans="1:22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136"/>
      <c r="U640" s="53"/>
      <c r="V640" s="136"/>
    </row>
    <row r="641" spans="1:22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136"/>
      <c r="U641" s="53"/>
      <c r="V641" s="136"/>
    </row>
    <row r="642" spans="1:22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136"/>
      <c r="U642" s="53"/>
      <c r="V642" s="136"/>
    </row>
    <row r="643" spans="1:22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136"/>
      <c r="U643" s="53"/>
      <c r="V643" s="136"/>
    </row>
    <row r="644" spans="1:22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136"/>
      <c r="U644" s="53"/>
      <c r="V644" s="136"/>
    </row>
    <row r="645" spans="1:22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136"/>
      <c r="U645" s="53"/>
      <c r="V645" s="136"/>
    </row>
    <row r="646" spans="1:22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136"/>
      <c r="U646" s="53"/>
      <c r="V646" s="136"/>
    </row>
    <row r="647" spans="1:22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136"/>
      <c r="U647" s="53"/>
      <c r="V647" s="136"/>
    </row>
    <row r="648" spans="1:22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136"/>
      <c r="U648" s="53"/>
      <c r="V648" s="136"/>
    </row>
    <row r="649" spans="1:22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136"/>
      <c r="U649" s="53"/>
      <c r="V649" s="136"/>
    </row>
    <row r="650" spans="1:22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136"/>
      <c r="U650" s="53"/>
      <c r="V650" s="136"/>
    </row>
    <row r="651" spans="1:22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136"/>
      <c r="U651" s="53"/>
      <c r="V651" s="136"/>
    </row>
    <row r="652" spans="1:22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136"/>
      <c r="U652" s="53"/>
      <c r="V652" s="136"/>
    </row>
    <row r="653" spans="1:22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136"/>
      <c r="U653" s="53"/>
      <c r="V653" s="136"/>
    </row>
    <row r="654" spans="1:22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136"/>
      <c r="U654" s="53"/>
      <c r="V654" s="136"/>
    </row>
    <row r="655" spans="1:22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136"/>
      <c r="U655" s="53"/>
      <c r="V655" s="136"/>
    </row>
    <row r="656" spans="1:22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136"/>
      <c r="U656" s="53"/>
      <c r="V656" s="136"/>
    </row>
    <row r="657" spans="1:22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136"/>
      <c r="U657" s="53"/>
      <c r="V657" s="136"/>
    </row>
    <row r="658" spans="1:22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136"/>
      <c r="U658" s="53"/>
      <c r="V658" s="136"/>
    </row>
    <row r="659" spans="1:22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136"/>
      <c r="U659" s="53"/>
      <c r="V659" s="136"/>
    </row>
    <row r="660" spans="1:22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136"/>
      <c r="U660" s="53"/>
      <c r="V660" s="136"/>
    </row>
    <row r="661" spans="1:22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136"/>
      <c r="U661" s="53"/>
      <c r="V661" s="136"/>
    </row>
    <row r="662" spans="1:22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136"/>
      <c r="U662" s="53"/>
      <c r="V662" s="136"/>
    </row>
    <row r="663" spans="1:22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136"/>
      <c r="U663" s="53"/>
      <c r="V663" s="136"/>
    </row>
    <row r="664" spans="1:22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136"/>
      <c r="U664" s="53"/>
      <c r="V664" s="136"/>
    </row>
    <row r="665" spans="1:22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136"/>
      <c r="U665" s="53"/>
      <c r="V665" s="136"/>
    </row>
    <row r="666" spans="1:22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136"/>
      <c r="U666" s="53"/>
      <c r="V666" s="136"/>
    </row>
    <row r="667" spans="1:22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136"/>
      <c r="U667" s="53"/>
      <c r="V667" s="136"/>
    </row>
    <row r="668" spans="1:22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136"/>
      <c r="U668" s="53"/>
      <c r="V668" s="136"/>
    </row>
    <row r="669" spans="1:22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136"/>
      <c r="U669" s="53"/>
      <c r="V669" s="136"/>
    </row>
    <row r="670" spans="1:22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136"/>
      <c r="U670" s="53"/>
      <c r="V670" s="136"/>
    </row>
    <row r="671" spans="1:22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136"/>
      <c r="U671" s="53"/>
      <c r="V671" s="136"/>
    </row>
    <row r="672" spans="1:22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136"/>
      <c r="U672" s="53"/>
      <c r="V672" s="136"/>
    </row>
    <row r="673" spans="1:22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136"/>
      <c r="U673" s="53"/>
      <c r="V673" s="136"/>
    </row>
    <row r="674" spans="1:22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136"/>
      <c r="U674" s="53"/>
      <c r="V674" s="136"/>
    </row>
    <row r="675" spans="1:22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136"/>
      <c r="U675" s="53"/>
      <c r="V675" s="136"/>
    </row>
    <row r="676" spans="1:22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136"/>
      <c r="U676" s="53"/>
      <c r="V676" s="136"/>
    </row>
    <row r="677" spans="1:22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136"/>
      <c r="U677" s="53"/>
      <c r="V677" s="136"/>
    </row>
    <row r="678" spans="1:22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136"/>
      <c r="U678" s="53"/>
      <c r="V678" s="136"/>
    </row>
    <row r="679" spans="1:22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136"/>
      <c r="U679" s="53"/>
      <c r="V679" s="136"/>
    </row>
    <row r="680" spans="1:22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136"/>
      <c r="U680" s="53"/>
      <c r="V680" s="136"/>
    </row>
    <row r="681" spans="1:22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136"/>
      <c r="U681" s="53"/>
      <c r="V681" s="136"/>
    </row>
    <row r="682" spans="1:22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136"/>
      <c r="U682" s="53"/>
      <c r="V682" s="136"/>
    </row>
    <row r="683" spans="1:22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136"/>
      <c r="U683" s="53"/>
      <c r="V683" s="136"/>
    </row>
    <row r="684" spans="1:22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136"/>
      <c r="U684" s="53"/>
      <c r="V684" s="136"/>
    </row>
    <row r="685" spans="1:22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136"/>
      <c r="U685" s="53"/>
      <c r="V685" s="136"/>
    </row>
    <row r="686" spans="1:22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136"/>
      <c r="U686" s="53"/>
      <c r="V686" s="136"/>
    </row>
    <row r="687" spans="1:22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136"/>
      <c r="U687" s="53"/>
      <c r="V687" s="136"/>
    </row>
    <row r="688" spans="1:22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136"/>
      <c r="U688" s="53"/>
      <c r="V688" s="136"/>
    </row>
    <row r="689" spans="1:22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136"/>
      <c r="U689" s="53"/>
      <c r="V689" s="136"/>
    </row>
    <row r="690" spans="1:22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136"/>
      <c r="U690" s="53"/>
      <c r="V690" s="136"/>
    </row>
    <row r="691" spans="1:22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136"/>
      <c r="U691" s="53"/>
      <c r="V691" s="136"/>
    </row>
    <row r="692" spans="1:22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136"/>
      <c r="U692" s="53"/>
      <c r="V692" s="136"/>
    </row>
    <row r="693" spans="1:22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136"/>
      <c r="U693" s="53"/>
      <c r="V693" s="136"/>
    </row>
    <row r="694" spans="1:22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136"/>
      <c r="U694" s="53"/>
      <c r="V694" s="136"/>
    </row>
    <row r="695" spans="1:22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136"/>
      <c r="U695" s="53"/>
      <c r="V695" s="136"/>
    </row>
    <row r="696" spans="1:22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136"/>
      <c r="U696" s="53"/>
      <c r="V696" s="136"/>
    </row>
    <row r="697" spans="1:22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136"/>
      <c r="U697" s="53"/>
      <c r="V697" s="136"/>
    </row>
    <row r="698" spans="1:22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136"/>
      <c r="U698" s="53"/>
      <c r="V698" s="136"/>
    </row>
    <row r="699" spans="1:22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136"/>
      <c r="U699" s="53"/>
      <c r="V699" s="136"/>
    </row>
    <row r="700" spans="1:22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136"/>
      <c r="U700" s="53"/>
      <c r="V700" s="136"/>
    </row>
    <row r="701" spans="1:22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136"/>
      <c r="U701" s="53"/>
      <c r="V701" s="136"/>
    </row>
    <row r="702" spans="1:22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136"/>
      <c r="U702" s="53"/>
      <c r="V702" s="136"/>
    </row>
    <row r="703" spans="1:22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136"/>
      <c r="U703" s="53"/>
      <c r="V703" s="136"/>
    </row>
    <row r="704" spans="1:22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136"/>
      <c r="U704" s="53"/>
      <c r="V704" s="136"/>
    </row>
    <row r="705" spans="1:22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136"/>
      <c r="U705" s="53"/>
      <c r="V705" s="136"/>
    </row>
    <row r="706" spans="1:22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136"/>
      <c r="U706" s="53"/>
      <c r="V706" s="136"/>
    </row>
    <row r="707" spans="1:22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136"/>
      <c r="U707" s="53"/>
      <c r="V707" s="136"/>
    </row>
    <row r="708" spans="1:22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136"/>
      <c r="U708" s="53"/>
      <c r="V708" s="136"/>
    </row>
    <row r="709" spans="1:22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136"/>
      <c r="U709" s="53"/>
      <c r="V709" s="136"/>
    </row>
    <row r="710" spans="1:22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136"/>
      <c r="U710" s="53"/>
      <c r="V710" s="136"/>
    </row>
    <row r="711" spans="1:22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136"/>
      <c r="U711" s="53"/>
      <c r="V711" s="136"/>
    </row>
    <row r="712" spans="1:22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136"/>
      <c r="U712" s="53"/>
      <c r="V712" s="136"/>
    </row>
    <row r="713" spans="1:22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136"/>
      <c r="U713" s="53"/>
      <c r="V713" s="136"/>
    </row>
    <row r="714" spans="1:22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136"/>
      <c r="U714" s="53"/>
      <c r="V714" s="136"/>
    </row>
    <row r="715" spans="1:22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136"/>
      <c r="U715" s="53"/>
      <c r="V715" s="136"/>
    </row>
    <row r="716" spans="1:22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136"/>
      <c r="U716" s="53"/>
      <c r="V716" s="136"/>
    </row>
    <row r="717" spans="1:22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136"/>
      <c r="U717" s="53"/>
      <c r="V717" s="136"/>
    </row>
    <row r="718" spans="1:22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136"/>
      <c r="U718" s="53"/>
      <c r="V718" s="136"/>
    </row>
    <row r="719" spans="1:22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136"/>
      <c r="U719" s="53"/>
      <c r="V719" s="136"/>
    </row>
    <row r="720" spans="1:22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136"/>
      <c r="U720" s="53"/>
      <c r="V720" s="136"/>
    </row>
    <row r="721" spans="1:22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136"/>
      <c r="U721" s="53"/>
      <c r="V721" s="136"/>
    </row>
    <row r="722" spans="1:22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136"/>
      <c r="U722" s="53"/>
      <c r="V722" s="136"/>
    </row>
    <row r="723" spans="1:22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136"/>
      <c r="U723" s="53"/>
      <c r="V723" s="136"/>
    </row>
    <row r="724" spans="1:22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136"/>
      <c r="U724" s="53"/>
      <c r="V724" s="136"/>
    </row>
    <row r="725" spans="1:22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136"/>
      <c r="U725" s="53"/>
      <c r="V725" s="136"/>
    </row>
    <row r="726" spans="1:22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136"/>
      <c r="U726" s="53"/>
      <c r="V726" s="136"/>
    </row>
    <row r="727" spans="1:22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136"/>
      <c r="U727" s="53"/>
      <c r="V727" s="136"/>
    </row>
    <row r="728" spans="1:22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136"/>
      <c r="U728" s="53"/>
      <c r="V728" s="136"/>
    </row>
    <row r="729" spans="1:22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136"/>
      <c r="U729" s="53"/>
      <c r="V729" s="136"/>
    </row>
    <row r="730" spans="1:22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136"/>
      <c r="U730" s="53"/>
      <c r="V730" s="136"/>
    </row>
    <row r="731" spans="1:22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136"/>
      <c r="U731" s="53"/>
      <c r="V731" s="136"/>
    </row>
    <row r="732" spans="1:22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136"/>
      <c r="U732" s="53"/>
      <c r="V732" s="136"/>
    </row>
    <row r="733" spans="1:22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136"/>
      <c r="U733" s="53"/>
      <c r="V733" s="136"/>
    </row>
    <row r="734" spans="1:22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136"/>
      <c r="U734" s="53"/>
      <c r="V734" s="136"/>
    </row>
    <row r="735" spans="1:22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136"/>
      <c r="U735" s="53"/>
      <c r="V735" s="136"/>
    </row>
    <row r="736" spans="1:22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136"/>
      <c r="U736" s="53"/>
      <c r="V736" s="136"/>
    </row>
    <row r="737" spans="1:22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136"/>
      <c r="U737" s="53"/>
      <c r="V737" s="136"/>
    </row>
    <row r="738" spans="1:22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136"/>
      <c r="U738" s="53"/>
      <c r="V738" s="136"/>
    </row>
    <row r="739" spans="1:22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136"/>
      <c r="U739" s="53"/>
      <c r="V739" s="136"/>
    </row>
    <row r="740" spans="1:22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136"/>
      <c r="U740" s="53"/>
      <c r="V740" s="136"/>
    </row>
    <row r="741" spans="1:22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136"/>
      <c r="U741" s="53"/>
      <c r="V741" s="136"/>
    </row>
    <row r="742" spans="1:22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136"/>
      <c r="U742" s="53"/>
      <c r="V742" s="136"/>
    </row>
    <row r="743" spans="1:22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136"/>
      <c r="U743" s="53"/>
      <c r="V743" s="136"/>
    </row>
    <row r="744" spans="1:22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136"/>
      <c r="U744" s="53"/>
      <c r="V744" s="136"/>
    </row>
    <row r="745" spans="1:22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136"/>
      <c r="U745" s="53"/>
      <c r="V745" s="136"/>
    </row>
    <row r="746" spans="1:22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136"/>
      <c r="U746" s="53"/>
      <c r="V746" s="136"/>
    </row>
    <row r="747" spans="1:22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136"/>
      <c r="U747" s="53"/>
      <c r="V747" s="136"/>
    </row>
    <row r="748" spans="1:22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136"/>
      <c r="U748" s="53"/>
      <c r="V748" s="136"/>
    </row>
    <row r="749" spans="1:22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136"/>
      <c r="U749" s="53"/>
      <c r="V749" s="136"/>
    </row>
    <row r="750" spans="1:22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136"/>
      <c r="U750" s="53"/>
      <c r="V750" s="136"/>
    </row>
    <row r="751" spans="1:22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136"/>
      <c r="U751" s="53"/>
      <c r="V751" s="136"/>
    </row>
    <row r="752" spans="1:22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136"/>
      <c r="U752" s="53"/>
      <c r="V752" s="136"/>
    </row>
    <row r="753" spans="1:22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136"/>
      <c r="U753" s="53"/>
      <c r="V753" s="136"/>
    </row>
    <row r="754" spans="1:22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136"/>
      <c r="U754" s="53"/>
      <c r="V754" s="136"/>
    </row>
    <row r="755" spans="1:22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136"/>
      <c r="U755" s="53"/>
      <c r="V755" s="136"/>
    </row>
    <row r="756" spans="1:22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136"/>
      <c r="U756" s="53"/>
      <c r="V756" s="136"/>
    </row>
    <row r="757" spans="1:22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136"/>
      <c r="U757" s="53"/>
      <c r="V757" s="136"/>
    </row>
    <row r="758" spans="1:22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136"/>
      <c r="U758" s="53"/>
      <c r="V758" s="136"/>
    </row>
    <row r="759" spans="1:22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136"/>
      <c r="U759" s="53"/>
      <c r="V759" s="136"/>
    </row>
    <row r="760" spans="1:22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136"/>
      <c r="U760" s="53"/>
      <c r="V760" s="136"/>
    </row>
    <row r="761" spans="1:22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136"/>
      <c r="U761" s="53"/>
      <c r="V761" s="136"/>
    </row>
    <row r="762" spans="1:22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136"/>
      <c r="U762" s="53"/>
      <c r="V762" s="136"/>
    </row>
    <row r="763" spans="1:22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136"/>
      <c r="U763" s="53"/>
      <c r="V763" s="136"/>
    </row>
    <row r="764" spans="1:22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136"/>
      <c r="U764" s="53"/>
      <c r="V764" s="136"/>
    </row>
    <row r="765" spans="1:22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136"/>
      <c r="U765" s="53"/>
      <c r="V765" s="136"/>
    </row>
    <row r="766" spans="1:22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136"/>
      <c r="U766" s="53"/>
      <c r="V766" s="136"/>
    </row>
    <row r="767" spans="1:22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136"/>
      <c r="U767" s="53"/>
      <c r="V767" s="136"/>
    </row>
    <row r="768" spans="1:22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136"/>
      <c r="U768" s="53"/>
      <c r="V768" s="136"/>
    </row>
    <row r="769" spans="1:22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136"/>
      <c r="U769" s="53"/>
      <c r="V769" s="136"/>
    </row>
    <row r="770" spans="1:22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136"/>
      <c r="U770" s="53"/>
      <c r="V770" s="136"/>
    </row>
    <row r="771" spans="1:22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136"/>
      <c r="U771" s="53"/>
      <c r="V771" s="136"/>
    </row>
    <row r="772" spans="1:22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136"/>
      <c r="U772" s="53"/>
      <c r="V772" s="136"/>
    </row>
    <row r="773" spans="1:22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136"/>
      <c r="U773" s="53"/>
      <c r="V773" s="136"/>
    </row>
    <row r="774" spans="1:22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136"/>
      <c r="U774" s="53"/>
      <c r="V774" s="136"/>
    </row>
    <row r="775" spans="1:22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136"/>
      <c r="U775" s="53"/>
      <c r="V775" s="136"/>
    </row>
    <row r="776" spans="1:22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136"/>
      <c r="U776" s="53"/>
      <c r="V776" s="136"/>
    </row>
    <row r="777" spans="1:22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136"/>
      <c r="U777" s="53"/>
      <c r="V777" s="136"/>
    </row>
    <row r="778" spans="1:22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136"/>
      <c r="U778" s="53"/>
      <c r="V778" s="136"/>
    </row>
    <row r="779" spans="1:22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136"/>
      <c r="U779" s="53"/>
      <c r="V779" s="136"/>
    </row>
    <row r="780" spans="1:22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136"/>
      <c r="U780" s="53"/>
      <c r="V780" s="136"/>
    </row>
    <row r="781" spans="1:22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136"/>
      <c r="U781" s="53"/>
      <c r="V781" s="136"/>
    </row>
    <row r="782" spans="1:22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136"/>
      <c r="U782" s="53"/>
      <c r="V782" s="136"/>
    </row>
    <row r="783" spans="1:22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136"/>
      <c r="U783" s="53"/>
      <c r="V783" s="136"/>
    </row>
    <row r="784" spans="1:22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136"/>
      <c r="U784" s="53"/>
      <c r="V784" s="136"/>
    </row>
    <row r="785" spans="1:22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136"/>
      <c r="U785" s="53"/>
      <c r="V785" s="136"/>
    </row>
    <row r="786" spans="1:22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136"/>
      <c r="U786" s="53"/>
      <c r="V786" s="136"/>
    </row>
    <row r="787" spans="1:22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136"/>
      <c r="U787" s="53"/>
      <c r="V787" s="136"/>
    </row>
    <row r="788" spans="1:22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136"/>
      <c r="U788" s="53"/>
      <c r="V788" s="136"/>
    </row>
    <row r="789" spans="1:22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136"/>
      <c r="U789" s="53"/>
      <c r="V789" s="136"/>
    </row>
    <row r="790" spans="1:22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136"/>
      <c r="U790" s="53"/>
      <c r="V790" s="136"/>
    </row>
    <row r="791" spans="1:22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136"/>
      <c r="U791" s="53"/>
      <c r="V791" s="136"/>
    </row>
    <row r="792" spans="1:22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136"/>
      <c r="U792" s="53"/>
      <c r="V792" s="136"/>
    </row>
    <row r="793" spans="1:22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136"/>
      <c r="U793" s="53"/>
      <c r="V793" s="136"/>
    </row>
    <row r="794" spans="1:22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136"/>
      <c r="U794" s="53"/>
      <c r="V794" s="136"/>
    </row>
    <row r="795" spans="1:22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136"/>
      <c r="U795" s="53"/>
      <c r="V795" s="136"/>
    </row>
    <row r="796" spans="1:22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136"/>
      <c r="U796" s="53"/>
      <c r="V796" s="136"/>
    </row>
    <row r="797" spans="1:22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136"/>
      <c r="U797" s="53"/>
      <c r="V797" s="136"/>
    </row>
    <row r="798" spans="1:22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136"/>
      <c r="U798" s="53"/>
      <c r="V798" s="136"/>
    </row>
    <row r="799" spans="1:22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136"/>
      <c r="U799" s="53"/>
      <c r="V799" s="136"/>
    </row>
    <row r="800" spans="1:22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136"/>
      <c r="U800" s="53"/>
      <c r="V800" s="136"/>
    </row>
    <row r="801" spans="1:22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136"/>
      <c r="U801" s="53"/>
      <c r="V801" s="136"/>
    </row>
    <row r="802" spans="1:22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136"/>
      <c r="U802" s="53"/>
      <c r="V802" s="136"/>
    </row>
    <row r="803" spans="1:22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136"/>
      <c r="U803" s="53"/>
      <c r="V803" s="136"/>
    </row>
    <row r="804" spans="1:22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136"/>
      <c r="U804" s="53"/>
      <c r="V804" s="136"/>
    </row>
    <row r="805" spans="1:22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136"/>
      <c r="U805" s="53"/>
      <c r="V805" s="136"/>
    </row>
    <row r="806" spans="1:22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136"/>
      <c r="U806" s="53"/>
      <c r="V806" s="136"/>
    </row>
    <row r="807" spans="1:22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136"/>
      <c r="U807" s="53"/>
      <c r="V807" s="136"/>
    </row>
    <row r="808" spans="1:22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136"/>
      <c r="U808" s="53"/>
      <c r="V808" s="136"/>
    </row>
    <row r="809" spans="1:22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136"/>
      <c r="U809" s="53"/>
      <c r="V809" s="136"/>
    </row>
    <row r="810" spans="1:22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136"/>
      <c r="U810" s="53"/>
      <c r="V810" s="136"/>
    </row>
    <row r="811" spans="1:22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136"/>
      <c r="U811" s="53"/>
      <c r="V811" s="136"/>
    </row>
    <row r="812" spans="1:22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136"/>
      <c r="U812" s="53"/>
      <c r="V812" s="136"/>
    </row>
    <row r="813" spans="1:22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136"/>
      <c r="U813" s="53"/>
      <c r="V813" s="136"/>
    </row>
    <row r="814" spans="1:22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136"/>
      <c r="U814" s="53"/>
      <c r="V814" s="136"/>
    </row>
    <row r="815" spans="1:22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136"/>
      <c r="U815" s="53"/>
      <c r="V815" s="136"/>
    </row>
    <row r="816" spans="1:22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136"/>
      <c r="U816" s="53"/>
      <c r="V816" s="136"/>
    </row>
    <row r="817" spans="1:22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136"/>
      <c r="U817" s="53"/>
      <c r="V817" s="136"/>
    </row>
    <row r="818" spans="1:22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136"/>
      <c r="U818" s="53"/>
      <c r="V818" s="136"/>
    </row>
    <row r="819" spans="1:22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136"/>
      <c r="U819" s="53"/>
      <c r="V819" s="136"/>
    </row>
    <row r="820" spans="1:22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136"/>
      <c r="U820" s="53"/>
      <c r="V820" s="136"/>
    </row>
    <row r="821" spans="1:22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136"/>
      <c r="U821" s="53"/>
      <c r="V821" s="136"/>
    </row>
    <row r="822" spans="1:22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136"/>
      <c r="U822" s="53"/>
      <c r="V822" s="136"/>
    </row>
    <row r="823" spans="1:22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136"/>
      <c r="U823" s="53"/>
      <c r="V823" s="136"/>
    </row>
    <row r="824" spans="1:22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136"/>
      <c r="U824" s="53"/>
      <c r="V824" s="136"/>
    </row>
    <row r="825" spans="1:22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136"/>
      <c r="U825" s="53"/>
      <c r="V825" s="136"/>
    </row>
    <row r="826" spans="1:22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136"/>
      <c r="U826" s="53"/>
      <c r="V826" s="136"/>
    </row>
    <row r="827" spans="1:22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136"/>
      <c r="U827" s="53"/>
      <c r="V827" s="136"/>
    </row>
    <row r="828" spans="1:22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136"/>
      <c r="U828" s="53"/>
      <c r="V828" s="136"/>
    </row>
    <row r="829" spans="1:22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136"/>
      <c r="U829" s="53"/>
      <c r="V829" s="136"/>
    </row>
    <row r="830" spans="1:22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136"/>
      <c r="U830" s="53"/>
      <c r="V830" s="136"/>
    </row>
    <row r="831" spans="1:22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136"/>
      <c r="U831" s="53"/>
      <c r="V831" s="136"/>
    </row>
    <row r="832" spans="1:22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136"/>
      <c r="U832" s="53"/>
      <c r="V832" s="136"/>
    </row>
    <row r="833" spans="1:22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136"/>
      <c r="U833" s="53"/>
      <c r="V833" s="136"/>
    </row>
    <row r="834" spans="1:22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136"/>
      <c r="U834" s="53"/>
      <c r="V834" s="136"/>
    </row>
    <row r="835" spans="1:22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136"/>
      <c r="U835" s="53"/>
      <c r="V835" s="136"/>
    </row>
    <row r="836" spans="1:22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136"/>
      <c r="U836" s="53"/>
      <c r="V836" s="136"/>
    </row>
    <row r="837" spans="1:22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136"/>
      <c r="U837" s="53"/>
      <c r="V837" s="136"/>
    </row>
    <row r="838" spans="1:22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136"/>
      <c r="U838" s="53"/>
      <c r="V838" s="136"/>
    </row>
    <row r="839" spans="1:22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136"/>
      <c r="U839" s="53"/>
      <c r="V839" s="136"/>
    </row>
    <row r="840" spans="1:22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136"/>
      <c r="U840" s="53"/>
      <c r="V840" s="136"/>
    </row>
    <row r="841" spans="1:22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136"/>
      <c r="U841" s="53"/>
      <c r="V841" s="136"/>
    </row>
    <row r="842" spans="1:22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136"/>
      <c r="U842" s="53"/>
      <c r="V842" s="136"/>
    </row>
    <row r="843" spans="1:22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136"/>
      <c r="U843" s="53"/>
      <c r="V843" s="136"/>
    </row>
    <row r="844" spans="1:22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136"/>
      <c r="U844" s="53"/>
      <c r="V844" s="136"/>
    </row>
    <row r="845" spans="1:22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136"/>
      <c r="U845" s="53"/>
      <c r="V845" s="136"/>
    </row>
    <row r="846" spans="1:22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136"/>
      <c r="U846" s="53"/>
      <c r="V846" s="136"/>
    </row>
    <row r="847" spans="1:22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136"/>
      <c r="U847" s="53"/>
      <c r="V847" s="136"/>
    </row>
    <row r="848" spans="1:22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136"/>
      <c r="U848" s="53"/>
      <c r="V848" s="136"/>
    </row>
    <row r="849" spans="1:22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136"/>
      <c r="U849" s="53"/>
      <c r="V849" s="136"/>
    </row>
    <row r="850" spans="1:22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136"/>
      <c r="U850" s="53"/>
      <c r="V850" s="136"/>
    </row>
    <row r="851" spans="1:22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136"/>
      <c r="U851" s="53"/>
      <c r="V851" s="136"/>
    </row>
    <row r="852" spans="1:22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136"/>
      <c r="U852" s="53"/>
      <c r="V852" s="136"/>
    </row>
    <row r="853" spans="1:22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136"/>
      <c r="U853" s="53"/>
      <c r="V853" s="136"/>
    </row>
    <row r="854" spans="1:22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136"/>
      <c r="U854" s="53"/>
      <c r="V854" s="136"/>
    </row>
    <row r="855" spans="1:22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136"/>
      <c r="U855" s="53"/>
      <c r="V855" s="136"/>
    </row>
    <row r="856" spans="1:22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136"/>
      <c r="U856" s="53"/>
      <c r="V856" s="136"/>
    </row>
    <row r="857" spans="1:22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136"/>
      <c r="U857" s="53"/>
      <c r="V857" s="136"/>
    </row>
    <row r="858" spans="1:22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136"/>
      <c r="U858" s="53"/>
      <c r="V858" s="136"/>
    </row>
    <row r="859" spans="1:22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136"/>
      <c r="U859" s="53"/>
      <c r="V859" s="136"/>
    </row>
    <row r="860" spans="1:22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136"/>
      <c r="U860" s="53"/>
      <c r="V860" s="136"/>
    </row>
    <row r="861" spans="1:22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136"/>
      <c r="U861" s="53"/>
      <c r="V861" s="136"/>
    </row>
    <row r="862" spans="1:22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136"/>
      <c r="U862" s="53"/>
      <c r="V862" s="136"/>
    </row>
    <row r="863" spans="1:22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136"/>
      <c r="U863" s="53"/>
      <c r="V863" s="136"/>
    </row>
    <row r="864" spans="1:22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136"/>
      <c r="U864" s="53"/>
      <c r="V864" s="136"/>
    </row>
    <row r="865" spans="1:22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136"/>
      <c r="U865" s="53"/>
      <c r="V865" s="136"/>
    </row>
    <row r="866" spans="1:22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136"/>
      <c r="U866" s="53"/>
      <c r="V866" s="136"/>
    </row>
    <row r="867" spans="1:22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136"/>
      <c r="U867" s="53"/>
      <c r="V867" s="136"/>
    </row>
    <row r="868" spans="1:22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136"/>
      <c r="U868" s="53"/>
      <c r="V868" s="136"/>
    </row>
    <row r="869" spans="1:22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136"/>
      <c r="U869" s="53"/>
      <c r="V869" s="136"/>
    </row>
    <row r="870" spans="1:22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136"/>
      <c r="U870" s="53"/>
      <c r="V870" s="136"/>
    </row>
    <row r="871" spans="1:22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136"/>
      <c r="U871" s="53"/>
      <c r="V871" s="136"/>
    </row>
    <row r="872" spans="1:22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136"/>
      <c r="U872" s="53"/>
      <c r="V872" s="136"/>
    </row>
    <row r="873" spans="1:22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136"/>
      <c r="U873" s="53"/>
      <c r="V873" s="136"/>
    </row>
    <row r="874" spans="1:22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136"/>
      <c r="U874" s="53"/>
      <c r="V874" s="136"/>
    </row>
    <row r="875" spans="1:22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136"/>
      <c r="U875" s="53"/>
      <c r="V875" s="136"/>
    </row>
    <row r="876" spans="1:22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136"/>
      <c r="U876" s="53"/>
      <c r="V876" s="136"/>
    </row>
    <row r="877" spans="1:22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136"/>
      <c r="U877" s="53"/>
      <c r="V877" s="136"/>
    </row>
    <row r="878" spans="1:22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136"/>
      <c r="U878" s="53"/>
      <c r="V878" s="136"/>
    </row>
    <row r="879" spans="1:22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136"/>
      <c r="U879" s="53"/>
      <c r="V879" s="136"/>
    </row>
    <row r="880" spans="1:22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136"/>
      <c r="U880" s="53"/>
      <c r="V880" s="136"/>
    </row>
    <row r="881" spans="1:22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136"/>
      <c r="U881" s="53"/>
      <c r="V881" s="136"/>
    </row>
    <row r="882" spans="1:22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136"/>
      <c r="U882" s="53"/>
      <c r="V882" s="136"/>
    </row>
    <row r="883" spans="1:22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136"/>
      <c r="U883" s="53"/>
      <c r="V883" s="136"/>
    </row>
    <row r="884" spans="1:22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136"/>
      <c r="U884" s="53"/>
      <c r="V884" s="136"/>
    </row>
    <row r="885" spans="1:22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136"/>
      <c r="U885" s="53"/>
      <c r="V885" s="136"/>
    </row>
    <row r="886" spans="1:22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136"/>
      <c r="U886" s="53"/>
      <c r="V886" s="136"/>
    </row>
    <row r="887" spans="1:22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136"/>
      <c r="U887" s="53"/>
      <c r="V887" s="136"/>
    </row>
    <row r="888" spans="1:22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136"/>
      <c r="U888" s="53"/>
      <c r="V888" s="136"/>
    </row>
    <row r="889" spans="1:22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136"/>
      <c r="U889" s="53"/>
      <c r="V889" s="136"/>
    </row>
    <row r="890" spans="1:22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136"/>
      <c r="U890" s="53"/>
      <c r="V890" s="136"/>
    </row>
    <row r="891" spans="1:22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136"/>
      <c r="U891" s="53"/>
      <c r="V891" s="136"/>
    </row>
    <row r="892" spans="1:22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136"/>
      <c r="U892" s="53"/>
      <c r="V892" s="136"/>
    </row>
    <row r="893" spans="1:22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136"/>
      <c r="U893" s="53"/>
      <c r="V893" s="136"/>
    </row>
    <row r="894" spans="1:22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136"/>
      <c r="U894" s="53"/>
      <c r="V894" s="136"/>
    </row>
    <row r="895" spans="1:22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136"/>
      <c r="U895" s="53"/>
      <c r="V895" s="136"/>
    </row>
    <row r="896" spans="1:22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136"/>
      <c r="U896" s="53"/>
      <c r="V896" s="136"/>
    </row>
    <row r="897" spans="1:22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136"/>
      <c r="U897" s="53"/>
      <c r="V897" s="136"/>
    </row>
    <row r="898" spans="1:22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136"/>
      <c r="U898" s="53"/>
      <c r="V898" s="136"/>
    </row>
    <row r="899" spans="1:22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136"/>
      <c r="U899" s="53"/>
      <c r="V899" s="136"/>
    </row>
    <row r="900" spans="1:22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136"/>
      <c r="U900" s="53"/>
      <c r="V900" s="136"/>
    </row>
    <row r="901" spans="1:22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136"/>
      <c r="U901" s="53"/>
      <c r="V901" s="136"/>
    </row>
    <row r="902" spans="1:22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136"/>
      <c r="U902" s="53"/>
      <c r="V902" s="136"/>
    </row>
    <row r="903" spans="1:22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136"/>
      <c r="U903" s="53"/>
      <c r="V903" s="136"/>
    </row>
    <row r="904" spans="1:22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136"/>
      <c r="U904" s="53"/>
      <c r="V904" s="136"/>
    </row>
    <row r="905" spans="1:22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136"/>
      <c r="U905" s="53"/>
      <c r="V905" s="136"/>
    </row>
    <row r="906" spans="1:22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136"/>
      <c r="U906" s="53"/>
      <c r="V906" s="136"/>
    </row>
    <row r="907" spans="1:22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136"/>
      <c r="U907" s="53"/>
      <c r="V907" s="136"/>
    </row>
    <row r="908" spans="1:22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136"/>
      <c r="U908" s="53"/>
      <c r="V908" s="136"/>
    </row>
    <row r="909" spans="1:22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136"/>
      <c r="U909" s="53"/>
      <c r="V909" s="136"/>
    </row>
    <row r="910" spans="1:22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136"/>
      <c r="U910" s="53"/>
      <c r="V910" s="136"/>
    </row>
    <row r="911" spans="1:22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136"/>
      <c r="U911" s="53"/>
      <c r="V911" s="136"/>
    </row>
    <row r="912" spans="1:22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136"/>
      <c r="U912" s="53"/>
      <c r="V912" s="136"/>
    </row>
    <row r="913" spans="1:22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136"/>
      <c r="U913" s="53"/>
      <c r="V913" s="136"/>
    </row>
    <row r="914" spans="1:22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136"/>
      <c r="U914" s="53"/>
      <c r="V914" s="136"/>
    </row>
    <row r="915" spans="1:22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136"/>
      <c r="U915" s="53"/>
      <c r="V915" s="136"/>
    </row>
    <row r="916" spans="1:22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136"/>
      <c r="U916" s="53"/>
      <c r="V916" s="136"/>
    </row>
    <row r="917" spans="1:22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136"/>
      <c r="U917" s="53"/>
      <c r="V917" s="136"/>
    </row>
    <row r="918" spans="1:22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136"/>
      <c r="U918" s="53"/>
      <c r="V918" s="136"/>
    </row>
    <row r="919" spans="1:22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136"/>
      <c r="U919" s="53"/>
      <c r="V919" s="136"/>
    </row>
    <row r="920" spans="1:22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136"/>
      <c r="U920" s="53"/>
      <c r="V920" s="136"/>
    </row>
    <row r="921" spans="1:22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136"/>
      <c r="U921" s="53"/>
      <c r="V921" s="136"/>
    </row>
    <row r="922" spans="1:22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136"/>
      <c r="U922" s="53"/>
      <c r="V922" s="136"/>
    </row>
    <row r="923" spans="1:22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136"/>
      <c r="U923" s="53"/>
      <c r="V923" s="136"/>
    </row>
    <row r="924" spans="1:22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136"/>
      <c r="U924" s="53"/>
      <c r="V924" s="136"/>
    </row>
    <row r="925" spans="1:22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136"/>
      <c r="U925" s="53"/>
      <c r="V925" s="136"/>
    </row>
    <row r="926" spans="1:22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136"/>
      <c r="U926" s="53"/>
      <c r="V926" s="136"/>
    </row>
    <row r="927" spans="1:22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136"/>
      <c r="U927" s="53"/>
      <c r="V927" s="136"/>
    </row>
    <row r="928" spans="1:22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136"/>
      <c r="U928" s="53"/>
      <c r="V928" s="136"/>
    </row>
    <row r="929" spans="1:22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136"/>
      <c r="U929" s="53"/>
      <c r="V929" s="136"/>
    </row>
    <row r="930" spans="1:22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136"/>
      <c r="U930" s="53"/>
      <c r="V930" s="136"/>
    </row>
    <row r="931" spans="1:22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136"/>
      <c r="U931" s="53"/>
      <c r="V931" s="136"/>
    </row>
    <row r="932" spans="1:22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136"/>
      <c r="U932" s="53"/>
      <c r="V932" s="136"/>
    </row>
    <row r="933" spans="1:22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136"/>
      <c r="U933" s="53"/>
      <c r="V933" s="136"/>
    </row>
    <row r="934" spans="1:22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136"/>
      <c r="U934" s="53"/>
      <c r="V934" s="136"/>
    </row>
    <row r="935" spans="1:22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136"/>
      <c r="U935" s="53"/>
      <c r="V935" s="136"/>
    </row>
    <row r="936" spans="1:22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136"/>
      <c r="U936" s="53"/>
      <c r="V936" s="136"/>
    </row>
    <row r="937" spans="1:22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136"/>
      <c r="U937" s="53"/>
      <c r="V937" s="136"/>
    </row>
    <row r="938" spans="1:22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136"/>
      <c r="U938" s="53"/>
      <c r="V938" s="136"/>
    </row>
    <row r="939" spans="1:22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136"/>
      <c r="U939" s="53"/>
      <c r="V939" s="136"/>
    </row>
    <row r="940" spans="1:22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136"/>
      <c r="U940" s="53"/>
      <c r="V940" s="136"/>
    </row>
    <row r="941" spans="1:22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136"/>
      <c r="U941" s="53"/>
      <c r="V941" s="136"/>
    </row>
    <row r="942" spans="1:22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136"/>
      <c r="U942" s="53"/>
      <c r="V942" s="136"/>
    </row>
    <row r="943" spans="1:22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136"/>
      <c r="U943" s="53"/>
      <c r="V943" s="136"/>
    </row>
    <row r="944" spans="1:22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136"/>
      <c r="U944" s="53"/>
      <c r="V944" s="136"/>
    </row>
    <row r="945" spans="1:22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136"/>
      <c r="U945" s="53"/>
      <c r="V945" s="136"/>
    </row>
    <row r="946" spans="1:22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136"/>
      <c r="U946" s="53"/>
      <c r="V946" s="136"/>
    </row>
    <row r="947" spans="1:22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136"/>
      <c r="U947" s="53"/>
      <c r="V947" s="136"/>
    </row>
    <row r="948" spans="1:22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136"/>
      <c r="U948" s="53"/>
      <c r="V948" s="136"/>
    </row>
    <row r="949" spans="1:22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136"/>
      <c r="U949" s="53"/>
      <c r="V949" s="136"/>
    </row>
    <row r="950" spans="1:22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136"/>
      <c r="U950" s="53"/>
      <c r="V950" s="136"/>
    </row>
    <row r="951" spans="1:22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136"/>
      <c r="U951" s="53"/>
      <c r="V951" s="136"/>
    </row>
    <row r="952" spans="1:22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136"/>
      <c r="U952" s="53"/>
      <c r="V952" s="136"/>
    </row>
    <row r="953" spans="1:22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136"/>
      <c r="U953" s="53"/>
      <c r="V953" s="136"/>
    </row>
    <row r="954" spans="1:22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136"/>
      <c r="U954" s="53"/>
      <c r="V954" s="136"/>
    </row>
    <row r="955" spans="1:22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136"/>
      <c r="U955" s="53"/>
      <c r="V955" s="136"/>
    </row>
    <row r="956" spans="1:22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136"/>
      <c r="U956" s="53"/>
      <c r="V956" s="136"/>
    </row>
    <row r="957" spans="1:22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136"/>
      <c r="U957" s="53"/>
      <c r="V957" s="136"/>
    </row>
    <row r="958" spans="1:22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136"/>
      <c r="U958" s="53"/>
      <c r="V958" s="136"/>
    </row>
    <row r="959" spans="1:22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136"/>
      <c r="U959" s="53"/>
      <c r="V959" s="136"/>
    </row>
    <row r="960" spans="1:22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136"/>
      <c r="U960" s="53"/>
      <c r="V960" s="136"/>
    </row>
    <row r="961" spans="1:22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136"/>
      <c r="U961" s="53"/>
      <c r="V961" s="136"/>
    </row>
    <row r="962" spans="1:22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136"/>
      <c r="U962" s="53"/>
      <c r="V962" s="136"/>
    </row>
    <row r="963" spans="1:22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136"/>
      <c r="U963" s="53"/>
      <c r="V963" s="136"/>
    </row>
    <row r="964" spans="1:22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136"/>
      <c r="U964" s="53"/>
      <c r="V964" s="136"/>
    </row>
    <row r="965" spans="1:22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136"/>
      <c r="U965" s="53"/>
      <c r="V965" s="136"/>
    </row>
    <row r="966" spans="1:22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136"/>
      <c r="U966" s="53"/>
      <c r="V966" s="136"/>
    </row>
    <row r="967" spans="1:22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136"/>
      <c r="U967" s="53"/>
      <c r="V967" s="136"/>
    </row>
    <row r="968" spans="1:22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136"/>
      <c r="U968" s="53"/>
      <c r="V968" s="136"/>
    </row>
    <row r="969" spans="1:22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136"/>
      <c r="U969" s="53"/>
      <c r="V969" s="136"/>
    </row>
    <row r="970" spans="1:22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136"/>
      <c r="U970" s="53"/>
      <c r="V970" s="136"/>
    </row>
    <row r="971" spans="1:22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136"/>
      <c r="U971" s="53"/>
      <c r="V971" s="136"/>
    </row>
    <row r="972" spans="1:22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136"/>
      <c r="U972" s="53"/>
      <c r="V972" s="136"/>
    </row>
    <row r="973" spans="1:22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136"/>
      <c r="U973" s="53"/>
      <c r="V973" s="136"/>
    </row>
    <row r="974" spans="1:22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136"/>
      <c r="U974" s="53"/>
      <c r="V974" s="136"/>
    </row>
    <row r="975" spans="1:22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136"/>
      <c r="U975" s="53"/>
      <c r="V975" s="136"/>
    </row>
    <row r="976" spans="1:22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136"/>
      <c r="U976" s="53"/>
      <c r="V976" s="136"/>
    </row>
    <row r="977" spans="1:22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136"/>
      <c r="U977" s="53"/>
      <c r="V977" s="136"/>
    </row>
    <row r="978" spans="1:22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136"/>
      <c r="U978" s="53"/>
      <c r="V978" s="136"/>
    </row>
    <row r="979" spans="1:22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136"/>
      <c r="U979" s="53"/>
      <c r="V979" s="136"/>
    </row>
    <row r="980" spans="1:22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136"/>
      <c r="U980" s="53"/>
      <c r="V980" s="136"/>
    </row>
    <row r="981" spans="1:22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136"/>
      <c r="U981" s="53"/>
      <c r="V981" s="136"/>
    </row>
    <row r="982" spans="1:22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136"/>
      <c r="U982" s="53"/>
      <c r="V982" s="136"/>
    </row>
    <row r="983" spans="1:22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136"/>
      <c r="U983" s="53"/>
      <c r="V983" s="136"/>
    </row>
    <row r="984" spans="1:22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136"/>
      <c r="U984" s="53"/>
      <c r="V984" s="136"/>
    </row>
    <row r="985" spans="1:22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136"/>
      <c r="U985" s="53"/>
      <c r="V985" s="136"/>
    </row>
    <row r="986" spans="1:22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136"/>
      <c r="U986" s="53"/>
      <c r="V986" s="136"/>
    </row>
    <row r="987" spans="1:22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136"/>
      <c r="U987" s="53"/>
      <c r="V987" s="136"/>
    </row>
    <row r="988" spans="1:22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136"/>
      <c r="U988" s="53"/>
      <c r="V988" s="136"/>
    </row>
    <row r="989" spans="1:22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136"/>
      <c r="U989" s="53"/>
      <c r="V989" s="136"/>
    </row>
    <row r="990" spans="1:22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136"/>
      <c r="U990" s="53"/>
      <c r="V990" s="136"/>
    </row>
    <row r="991" spans="1:22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136"/>
      <c r="U991" s="53"/>
      <c r="V991" s="136"/>
    </row>
    <row r="992" spans="1:22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136"/>
      <c r="U992" s="53"/>
      <c r="V992" s="136"/>
    </row>
    <row r="993" spans="1:22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136"/>
      <c r="U993" s="53"/>
      <c r="V993" s="136"/>
    </row>
  </sheetData>
  <mergeCells count="1">
    <mergeCell ref="A1:V1"/>
  </mergeCells>
  <phoneticPr fontId="4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19"/>
  <sheetViews>
    <sheetView workbookViewId="0"/>
  </sheetViews>
  <sheetFormatPr defaultColWidth="12.5703125" defaultRowHeight="15.75" customHeight="1"/>
  <cols>
    <col min="2" max="2" width="36.42578125" customWidth="1"/>
    <col min="3" max="3" width="19" customWidth="1"/>
    <col min="4" max="13" width="8.85546875" customWidth="1"/>
    <col min="14" max="14" width="58.7109375" customWidth="1"/>
  </cols>
  <sheetData>
    <row r="1" spans="1:14">
      <c r="A1" s="179" t="s">
        <v>913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>
      <c r="A2" s="104" t="s">
        <v>830</v>
      </c>
      <c r="B2" s="54" t="s">
        <v>2</v>
      </c>
      <c r="C2" s="54" t="s">
        <v>831</v>
      </c>
      <c r="D2" s="55" t="s">
        <v>914</v>
      </c>
      <c r="E2" s="55" t="s">
        <v>915</v>
      </c>
      <c r="F2" s="55" t="s">
        <v>916</v>
      </c>
      <c r="G2" s="55" t="s">
        <v>917</v>
      </c>
      <c r="H2" s="55" t="s">
        <v>918</v>
      </c>
      <c r="I2" s="55" t="s">
        <v>919</v>
      </c>
      <c r="J2" s="55" t="s">
        <v>920</v>
      </c>
      <c r="K2" s="55" t="s">
        <v>921</v>
      </c>
      <c r="L2" s="55" t="s">
        <v>922</v>
      </c>
      <c r="M2" s="55" t="s">
        <v>923</v>
      </c>
      <c r="N2" s="54" t="s">
        <v>858</v>
      </c>
    </row>
    <row r="3" spans="1:14">
      <c r="A3" s="56" t="s">
        <v>859</v>
      </c>
      <c r="B3" s="56" t="s">
        <v>860</v>
      </c>
      <c r="C3" s="56" t="s">
        <v>62</v>
      </c>
      <c r="D3" s="109"/>
      <c r="E3" s="109"/>
      <c r="F3" s="109" t="s">
        <v>861</v>
      </c>
      <c r="G3" s="109"/>
      <c r="H3" s="109"/>
      <c r="I3" s="137"/>
      <c r="J3" s="137"/>
      <c r="K3" s="109"/>
      <c r="L3" s="109"/>
      <c r="M3" s="109" t="s">
        <v>861</v>
      </c>
      <c r="N3" s="56" t="s">
        <v>862</v>
      </c>
    </row>
    <row r="4" spans="1:14">
      <c r="A4" s="62" t="s">
        <v>863</v>
      </c>
      <c r="B4" s="62" t="s">
        <v>864</v>
      </c>
      <c r="C4" s="62" t="s">
        <v>387</v>
      </c>
      <c r="D4" s="106"/>
      <c r="E4" s="106" t="s">
        <v>861</v>
      </c>
      <c r="F4" s="106"/>
      <c r="G4" s="106"/>
      <c r="H4" s="106"/>
      <c r="I4" s="68" t="s">
        <v>865</v>
      </c>
      <c r="J4" s="68"/>
      <c r="K4" s="106"/>
      <c r="L4" s="106" t="s">
        <v>861</v>
      </c>
      <c r="M4" s="106"/>
      <c r="N4" s="62" t="s">
        <v>866</v>
      </c>
    </row>
    <row r="5" spans="1:14">
      <c r="A5" s="56" t="s">
        <v>899</v>
      </c>
      <c r="B5" s="56" t="s">
        <v>900</v>
      </c>
      <c r="C5" s="56" t="s">
        <v>168</v>
      </c>
      <c r="D5" s="109"/>
      <c r="E5" s="109"/>
      <c r="F5" s="109" t="s">
        <v>861</v>
      </c>
      <c r="G5" s="109"/>
      <c r="H5" s="109"/>
      <c r="I5" s="137"/>
      <c r="J5" s="137"/>
      <c r="K5" s="109"/>
      <c r="L5" s="109"/>
      <c r="M5" s="109" t="s">
        <v>861</v>
      </c>
      <c r="N5" s="56" t="s">
        <v>901</v>
      </c>
    </row>
    <row r="6" spans="1:14">
      <c r="A6" s="62" t="s">
        <v>867</v>
      </c>
      <c r="B6" s="62" t="s">
        <v>868</v>
      </c>
      <c r="C6" s="62" t="s">
        <v>124</v>
      </c>
      <c r="D6" s="106"/>
      <c r="E6" s="106"/>
      <c r="F6" s="106" t="s">
        <v>861</v>
      </c>
      <c r="G6" s="106"/>
      <c r="H6" s="106"/>
      <c r="I6" s="68"/>
      <c r="J6" s="68" t="s">
        <v>865</v>
      </c>
      <c r="K6" s="106"/>
      <c r="L6" s="106"/>
      <c r="M6" s="106" t="s">
        <v>861</v>
      </c>
      <c r="N6" s="62" t="s">
        <v>869</v>
      </c>
    </row>
    <row r="7" spans="1:14">
      <c r="A7" s="56" t="s">
        <v>870</v>
      </c>
      <c r="B7" s="56" t="s">
        <v>871</v>
      </c>
      <c r="C7" s="56" t="s">
        <v>373</v>
      </c>
      <c r="D7" s="109"/>
      <c r="E7" s="109"/>
      <c r="F7" s="109" t="s">
        <v>861</v>
      </c>
      <c r="G7" s="109"/>
      <c r="H7" s="109"/>
      <c r="I7" s="137"/>
      <c r="J7" s="137"/>
      <c r="K7" s="109" t="s">
        <v>861</v>
      </c>
      <c r="L7" s="109"/>
      <c r="M7" s="109"/>
      <c r="N7" s="56" t="s">
        <v>924</v>
      </c>
    </row>
    <row r="8" spans="1:14">
      <c r="A8" s="62" t="s">
        <v>873</v>
      </c>
      <c r="B8" s="62" t="s">
        <v>874</v>
      </c>
      <c r="C8" s="62" t="s">
        <v>875</v>
      </c>
      <c r="D8" s="106"/>
      <c r="E8" s="106"/>
      <c r="F8" s="106" t="s">
        <v>861</v>
      </c>
      <c r="G8" s="106"/>
      <c r="H8" s="106"/>
      <c r="I8" s="138"/>
      <c r="J8" s="138"/>
      <c r="K8" s="106"/>
      <c r="L8" s="106"/>
      <c r="M8" s="106" t="s">
        <v>861</v>
      </c>
      <c r="N8" s="62" t="s">
        <v>925</v>
      </c>
    </row>
    <row r="9" spans="1:14">
      <c r="A9" s="56" t="s">
        <v>877</v>
      </c>
      <c r="B9" s="56" t="s">
        <v>878</v>
      </c>
      <c r="C9" s="56" t="s">
        <v>426</v>
      </c>
      <c r="D9" s="109"/>
      <c r="E9" s="109"/>
      <c r="F9" s="109" t="s">
        <v>861</v>
      </c>
      <c r="G9" s="109"/>
      <c r="H9" s="109"/>
      <c r="I9" s="137"/>
      <c r="J9" s="137"/>
      <c r="K9" s="109"/>
      <c r="L9" s="109"/>
      <c r="M9" s="109" t="s">
        <v>861</v>
      </c>
      <c r="N9" s="56" t="s">
        <v>862</v>
      </c>
    </row>
    <row r="10" spans="1:14">
      <c r="A10" s="62" t="s">
        <v>880</v>
      </c>
      <c r="B10" s="62" t="s">
        <v>881</v>
      </c>
      <c r="C10" s="62" t="s">
        <v>28</v>
      </c>
      <c r="D10" s="106"/>
      <c r="E10" s="106"/>
      <c r="F10" s="106"/>
      <c r="G10" s="106" t="s">
        <v>861</v>
      </c>
      <c r="H10" s="106"/>
      <c r="I10" s="138"/>
      <c r="J10" s="138"/>
      <c r="K10" s="106"/>
      <c r="L10" s="106"/>
      <c r="M10" s="106" t="s">
        <v>861</v>
      </c>
      <c r="N10" s="62" t="s">
        <v>862</v>
      </c>
    </row>
    <row r="11" spans="1:14">
      <c r="A11" s="56" t="s">
        <v>883</v>
      </c>
      <c r="B11" s="56" t="s">
        <v>884</v>
      </c>
      <c r="C11" s="56" t="s">
        <v>259</v>
      </c>
      <c r="D11" s="109"/>
      <c r="E11" s="109"/>
      <c r="F11" s="109"/>
      <c r="G11" s="109" t="s">
        <v>861</v>
      </c>
      <c r="H11" s="109"/>
      <c r="I11" s="137" t="s">
        <v>865</v>
      </c>
      <c r="J11" s="137"/>
      <c r="K11" s="109"/>
      <c r="L11" s="109" t="s">
        <v>861</v>
      </c>
      <c r="M11" s="109"/>
      <c r="N11" s="56" t="s">
        <v>926</v>
      </c>
    </row>
    <row r="12" spans="1:14">
      <c r="A12" s="62" t="s">
        <v>886</v>
      </c>
      <c r="B12" s="62" t="s">
        <v>887</v>
      </c>
      <c r="C12" s="62" t="s">
        <v>888</v>
      </c>
      <c r="D12" s="106"/>
      <c r="E12" s="106" t="s">
        <v>861</v>
      </c>
      <c r="F12" s="106" t="s">
        <v>861</v>
      </c>
      <c r="G12" s="106"/>
      <c r="H12" s="106"/>
      <c r="I12" s="68" t="s">
        <v>865</v>
      </c>
      <c r="J12" s="68"/>
      <c r="K12" s="106"/>
      <c r="L12" s="106"/>
      <c r="M12" s="106"/>
      <c r="N12" s="62" t="s">
        <v>927</v>
      </c>
    </row>
    <row r="13" spans="1:14">
      <c r="A13" s="56" t="s">
        <v>890</v>
      </c>
      <c r="B13" s="56" t="s">
        <v>891</v>
      </c>
      <c r="C13" s="56" t="s">
        <v>448</v>
      </c>
      <c r="D13" s="109"/>
      <c r="E13" s="109" t="s">
        <v>861</v>
      </c>
      <c r="F13" s="109"/>
      <c r="G13" s="109"/>
      <c r="H13" s="109"/>
      <c r="I13" s="137"/>
      <c r="J13" s="137" t="s">
        <v>865</v>
      </c>
      <c r="K13" s="109" t="s">
        <v>861</v>
      </c>
      <c r="L13" s="109"/>
      <c r="M13" s="109"/>
      <c r="N13" s="56" t="s">
        <v>928</v>
      </c>
    </row>
    <row r="14" spans="1:14">
      <c r="A14" s="62" t="s">
        <v>893</v>
      </c>
      <c r="B14" s="62" t="s">
        <v>894</v>
      </c>
      <c r="C14" s="62" t="s">
        <v>68</v>
      </c>
      <c r="D14" s="106"/>
      <c r="E14" s="106"/>
      <c r="F14" s="106"/>
      <c r="G14" s="106" t="s">
        <v>861</v>
      </c>
      <c r="H14" s="106"/>
      <c r="I14" s="68" t="s">
        <v>865</v>
      </c>
      <c r="J14" s="68"/>
      <c r="K14" s="106"/>
      <c r="L14" s="106" t="s">
        <v>861</v>
      </c>
      <c r="M14" s="106"/>
      <c r="N14" s="62" t="s">
        <v>929</v>
      </c>
    </row>
    <row r="15" spans="1:14">
      <c r="A15" s="180" t="s">
        <v>930</v>
      </c>
      <c r="B15" s="56" t="s">
        <v>931</v>
      </c>
      <c r="C15" s="180" t="s">
        <v>326</v>
      </c>
      <c r="D15" s="109"/>
      <c r="E15" s="109"/>
      <c r="F15" s="109"/>
      <c r="G15" s="109" t="s">
        <v>932</v>
      </c>
      <c r="H15" s="109"/>
      <c r="I15" s="123"/>
      <c r="J15" s="123"/>
      <c r="K15" s="109"/>
      <c r="L15" s="109"/>
      <c r="M15" s="109"/>
      <c r="N15" s="56" t="s">
        <v>933</v>
      </c>
    </row>
    <row r="16" spans="1:14">
      <c r="A16" s="181"/>
      <c r="B16" s="56" t="s">
        <v>934</v>
      </c>
      <c r="C16" s="181"/>
      <c r="D16" s="109"/>
      <c r="E16" s="109"/>
      <c r="F16" s="109"/>
      <c r="G16" s="109"/>
      <c r="H16" s="109" t="s">
        <v>935</v>
      </c>
      <c r="I16" s="123"/>
      <c r="J16" s="123"/>
      <c r="K16" s="109"/>
      <c r="L16" s="109"/>
      <c r="M16" s="109"/>
      <c r="N16" s="56" t="s">
        <v>936</v>
      </c>
    </row>
    <row r="17" spans="1:14">
      <c r="A17" s="181"/>
      <c r="B17" s="56" t="s">
        <v>937</v>
      </c>
      <c r="C17" s="181"/>
      <c r="D17" s="109"/>
      <c r="E17" s="109"/>
      <c r="F17" s="109"/>
      <c r="G17" s="109"/>
      <c r="H17" s="109" t="s">
        <v>932</v>
      </c>
      <c r="I17" s="123"/>
      <c r="J17" s="123"/>
      <c r="K17" s="109"/>
      <c r="L17" s="109"/>
      <c r="M17" s="109"/>
      <c r="N17" s="56" t="s">
        <v>938</v>
      </c>
    </row>
    <row r="18" spans="1:14">
      <c r="A18" s="169"/>
      <c r="B18" s="56" t="s">
        <v>939</v>
      </c>
      <c r="C18" s="169"/>
      <c r="D18" s="109"/>
      <c r="E18" s="109"/>
      <c r="F18" s="109"/>
      <c r="G18" s="109"/>
      <c r="H18" s="109"/>
      <c r="I18" s="123"/>
      <c r="J18" s="123"/>
      <c r="K18" s="109" t="s">
        <v>932</v>
      </c>
      <c r="L18" s="109"/>
      <c r="M18" s="109"/>
      <c r="N18" s="56" t="s">
        <v>938</v>
      </c>
    </row>
    <row r="19" spans="1:14">
      <c r="A19" s="182" t="s">
        <v>896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</sheetData>
  <mergeCells count="4">
    <mergeCell ref="A1:N1"/>
    <mergeCell ref="A15:A18"/>
    <mergeCell ref="C15:C18"/>
    <mergeCell ref="A19:N19"/>
  </mergeCells>
  <phoneticPr fontId="4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32"/>
  <sheetViews>
    <sheetView workbookViewId="0"/>
  </sheetViews>
  <sheetFormatPr defaultColWidth="12.5703125" defaultRowHeight="15.75" customHeight="1"/>
  <cols>
    <col min="1" max="1" width="11.140625" customWidth="1"/>
    <col min="2" max="2" width="10" customWidth="1"/>
    <col min="3" max="3" width="19" customWidth="1"/>
    <col min="4" max="4" width="56.85546875" customWidth="1"/>
    <col min="5" max="5" width="18.42578125" customWidth="1"/>
    <col min="6" max="6" width="20.28515625" customWidth="1"/>
    <col min="7" max="7" width="18" customWidth="1"/>
    <col min="8" max="8" width="18.42578125" customWidth="1"/>
  </cols>
  <sheetData>
    <row r="1" spans="1:8">
      <c r="A1" s="183" t="s">
        <v>940</v>
      </c>
      <c r="B1" s="175"/>
      <c r="C1" s="175"/>
      <c r="D1" s="175"/>
      <c r="E1" s="175"/>
      <c r="F1" s="175"/>
      <c r="G1" s="175"/>
      <c r="H1" s="176"/>
    </row>
    <row r="2" spans="1:8">
      <c r="A2" s="184" t="s">
        <v>584</v>
      </c>
      <c r="B2" s="184" t="s">
        <v>0</v>
      </c>
      <c r="C2" s="184" t="s">
        <v>941</v>
      </c>
      <c r="D2" s="185" t="s">
        <v>942</v>
      </c>
      <c r="E2" s="186" t="s">
        <v>943</v>
      </c>
      <c r="F2" s="176"/>
      <c r="G2" s="187" t="s">
        <v>944</v>
      </c>
      <c r="H2" s="187" t="s">
        <v>945</v>
      </c>
    </row>
    <row r="3" spans="1:8">
      <c r="A3" s="169"/>
      <c r="B3" s="169"/>
      <c r="C3" s="169"/>
      <c r="D3" s="169"/>
      <c r="E3" s="139" t="s">
        <v>946</v>
      </c>
      <c r="F3" s="140" t="s">
        <v>947</v>
      </c>
      <c r="G3" s="169"/>
      <c r="H3" s="169"/>
    </row>
    <row r="4" spans="1:8">
      <c r="A4" s="141">
        <v>1</v>
      </c>
      <c r="B4" s="142" t="s">
        <v>948</v>
      </c>
      <c r="C4" s="142" t="s">
        <v>949</v>
      </c>
      <c r="D4" s="143" t="s">
        <v>950</v>
      </c>
      <c r="E4" s="144" t="s">
        <v>951</v>
      </c>
      <c r="F4" s="145"/>
      <c r="G4" s="146" t="s">
        <v>112</v>
      </c>
      <c r="H4" s="147">
        <v>0.47916666666666669</v>
      </c>
    </row>
    <row r="5" spans="1:8">
      <c r="A5" s="141">
        <v>2</v>
      </c>
      <c r="B5" s="142" t="s">
        <v>948</v>
      </c>
      <c r="C5" s="142" t="s">
        <v>952</v>
      </c>
      <c r="D5" s="143" t="s">
        <v>953</v>
      </c>
      <c r="E5" s="144" t="s">
        <v>951</v>
      </c>
      <c r="F5" s="145"/>
      <c r="G5" s="146" t="s">
        <v>112</v>
      </c>
      <c r="H5" s="147">
        <v>0.47916666666666669</v>
      </c>
    </row>
    <row r="6" spans="1:8">
      <c r="A6" s="141">
        <v>3</v>
      </c>
      <c r="B6" s="142" t="s">
        <v>954</v>
      </c>
      <c r="C6" s="142" t="s">
        <v>955</v>
      </c>
      <c r="D6" s="143" t="s">
        <v>956</v>
      </c>
      <c r="E6" s="144" t="s">
        <v>951</v>
      </c>
      <c r="F6" s="145"/>
      <c r="G6" s="146" t="s">
        <v>112</v>
      </c>
      <c r="H6" s="147">
        <v>0.47916666666666669</v>
      </c>
    </row>
    <row r="7" spans="1:8">
      <c r="A7" s="141">
        <v>4</v>
      </c>
      <c r="B7" s="142" t="s">
        <v>957</v>
      </c>
      <c r="C7" s="142" t="s">
        <v>958</v>
      </c>
      <c r="D7" s="143" t="s">
        <v>959</v>
      </c>
      <c r="E7" s="144" t="s">
        <v>951</v>
      </c>
      <c r="F7" s="145"/>
      <c r="G7" s="146" t="s">
        <v>112</v>
      </c>
      <c r="H7" s="147">
        <v>0.47916666666666669</v>
      </c>
    </row>
    <row r="8" spans="1:8">
      <c r="A8" s="141">
        <v>5</v>
      </c>
      <c r="B8" s="142" t="s">
        <v>957</v>
      </c>
      <c r="C8" s="142" t="s">
        <v>960</v>
      </c>
      <c r="D8" s="143" t="s">
        <v>961</v>
      </c>
      <c r="E8" s="144" t="s">
        <v>951</v>
      </c>
      <c r="F8" s="145"/>
      <c r="G8" s="146" t="s">
        <v>112</v>
      </c>
      <c r="H8" s="148">
        <v>0.47916666666666669</v>
      </c>
    </row>
    <row r="9" spans="1:8">
      <c r="A9" s="141">
        <v>6</v>
      </c>
      <c r="B9" s="142" t="s">
        <v>962</v>
      </c>
      <c r="C9" s="142" t="s">
        <v>963</v>
      </c>
      <c r="D9" s="143" t="s">
        <v>964</v>
      </c>
      <c r="E9" s="144" t="s">
        <v>951</v>
      </c>
      <c r="F9" s="145"/>
      <c r="G9" s="146" t="s">
        <v>112</v>
      </c>
      <c r="H9" s="147">
        <v>0.47916666666666669</v>
      </c>
    </row>
    <row r="10" spans="1:8">
      <c r="A10" s="141">
        <v>7</v>
      </c>
      <c r="B10" s="142" t="s">
        <v>962</v>
      </c>
      <c r="C10" s="142" t="s">
        <v>965</v>
      </c>
      <c r="D10" s="143" t="s">
        <v>966</v>
      </c>
      <c r="E10" s="144" t="s">
        <v>951</v>
      </c>
      <c r="F10" s="149"/>
      <c r="G10" s="150" t="s">
        <v>112</v>
      </c>
      <c r="H10" s="148">
        <v>0.47916666666666669</v>
      </c>
    </row>
    <row r="11" spans="1:8">
      <c r="A11" s="141">
        <v>8</v>
      </c>
      <c r="B11" s="142" t="s">
        <v>962</v>
      </c>
      <c r="C11" s="142" t="s">
        <v>967</v>
      </c>
      <c r="D11" s="143" t="s">
        <v>968</v>
      </c>
      <c r="E11" s="144" t="s">
        <v>951</v>
      </c>
      <c r="F11" s="145"/>
      <c r="G11" s="146" t="s">
        <v>112</v>
      </c>
      <c r="H11" s="147">
        <v>0.47916666666666669</v>
      </c>
    </row>
    <row r="12" spans="1:8">
      <c r="A12" s="141">
        <v>9</v>
      </c>
      <c r="B12" s="142" t="s">
        <v>962</v>
      </c>
      <c r="C12" s="142" t="s">
        <v>969</v>
      </c>
      <c r="D12" s="143" t="s">
        <v>970</v>
      </c>
      <c r="E12" s="144" t="s">
        <v>951</v>
      </c>
      <c r="F12" s="145"/>
      <c r="G12" s="146" t="s">
        <v>112</v>
      </c>
      <c r="H12" s="147">
        <v>0.47916666666666669</v>
      </c>
    </row>
    <row r="13" spans="1:8">
      <c r="A13" s="141">
        <v>10</v>
      </c>
      <c r="B13" s="142" t="s">
        <v>962</v>
      </c>
      <c r="C13" s="142" t="s">
        <v>971</v>
      </c>
      <c r="D13" s="143" t="s">
        <v>972</v>
      </c>
      <c r="E13" s="144" t="s">
        <v>951</v>
      </c>
      <c r="F13" s="145"/>
      <c r="G13" s="146" t="s">
        <v>112</v>
      </c>
      <c r="H13" s="147">
        <v>0.47916666666666669</v>
      </c>
    </row>
    <row r="14" spans="1:8">
      <c r="A14" s="141">
        <v>11</v>
      </c>
      <c r="B14" s="142" t="s">
        <v>962</v>
      </c>
      <c r="C14" s="142" t="s">
        <v>973</v>
      </c>
      <c r="D14" s="143" t="s">
        <v>974</v>
      </c>
      <c r="E14" s="144" t="s">
        <v>951</v>
      </c>
      <c r="F14" s="145"/>
      <c r="G14" s="146" t="s">
        <v>112</v>
      </c>
      <c r="H14" s="147">
        <v>0.47916666666666669</v>
      </c>
    </row>
    <row r="15" spans="1:8">
      <c r="A15" s="141">
        <v>12</v>
      </c>
      <c r="B15" s="142" t="s">
        <v>975</v>
      </c>
      <c r="C15" s="142" t="s">
        <v>976</v>
      </c>
      <c r="D15" s="143" t="s">
        <v>977</v>
      </c>
      <c r="E15" s="144" t="s">
        <v>951</v>
      </c>
      <c r="F15" s="145"/>
      <c r="G15" s="146" t="s">
        <v>112</v>
      </c>
      <c r="H15" s="148">
        <v>0.47916666666666669</v>
      </c>
    </row>
    <row r="16" spans="1:8">
      <c r="A16" s="141">
        <v>13</v>
      </c>
      <c r="B16" s="142" t="s">
        <v>975</v>
      </c>
      <c r="C16" s="142" t="s">
        <v>978</v>
      </c>
      <c r="D16" s="143" t="s">
        <v>979</v>
      </c>
      <c r="E16" s="144" t="s">
        <v>951</v>
      </c>
      <c r="F16" s="145"/>
      <c r="G16" s="146" t="s">
        <v>112</v>
      </c>
      <c r="H16" s="147">
        <v>0.47916666666666669</v>
      </c>
    </row>
    <row r="17" spans="1:8">
      <c r="A17" s="141">
        <v>14</v>
      </c>
      <c r="B17" s="142" t="s">
        <v>975</v>
      </c>
      <c r="C17" s="142" t="s">
        <v>980</v>
      </c>
      <c r="D17" s="143" t="s">
        <v>981</v>
      </c>
      <c r="E17" s="144" t="s">
        <v>951</v>
      </c>
      <c r="F17" s="145"/>
      <c r="G17" s="146" t="s">
        <v>112</v>
      </c>
      <c r="H17" s="148">
        <v>0.47916666666666669</v>
      </c>
    </row>
    <row r="18" spans="1:8">
      <c r="A18" s="141">
        <v>15</v>
      </c>
      <c r="B18" s="142" t="s">
        <v>982</v>
      </c>
      <c r="C18" s="142" t="s">
        <v>983</v>
      </c>
      <c r="D18" s="143" t="s">
        <v>984</v>
      </c>
      <c r="E18" s="144" t="s">
        <v>951</v>
      </c>
      <c r="F18" s="145"/>
      <c r="G18" s="146" t="s">
        <v>112</v>
      </c>
      <c r="H18" s="147">
        <v>0.47916666666666669</v>
      </c>
    </row>
    <row r="19" spans="1:8">
      <c r="A19" s="141">
        <v>16</v>
      </c>
      <c r="B19" s="142" t="s">
        <v>982</v>
      </c>
      <c r="C19" s="142" t="s">
        <v>985</v>
      </c>
      <c r="D19" s="143" t="s">
        <v>986</v>
      </c>
      <c r="E19" s="144" t="s">
        <v>951</v>
      </c>
      <c r="F19" s="145"/>
      <c r="G19" s="146" t="s">
        <v>112</v>
      </c>
      <c r="H19" s="147">
        <v>0.47916666666666669</v>
      </c>
    </row>
    <row r="20" spans="1:8">
      <c r="A20" s="141">
        <v>17</v>
      </c>
      <c r="B20" s="142" t="s">
        <v>982</v>
      </c>
      <c r="C20" s="142" t="s">
        <v>987</v>
      </c>
      <c r="D20" s="143" t="s">
        <v>988</v>
      </c>
      <c r="E20" s="144" t="s">
        <v>951</v>
      </c>
      <c r="F20" s="145"/>
      <c r="G20" s="146" t="s">
        <v>112</v>
      </c>
      <c r="H20" s="147">
        <v>0.47916666666666669</v>
      </c>
    </row>
    <row r="21" spans="1:8">
      <c r="A21" s="141">
        <v>18</v>
      </c>
      <c r="B21" s="142" t="s">
        <v>982</v>
      </c>
      <c r="C21" s="142" t="s">
        <v>989</v>
      </c>
      <c r="D21" s="143" t="s">
        <v>990</v>
      </c>
      <c r="E21" s="144" t="s">
        <v>951</v>
      </c>
      <c r="F21" s="145"/>
      <c r="G21" s="146" t="s">
        <v>112</v>
      </c>
      <c r="H21" s="147">
        <v>0.47916666666666669</v>
      </c>
    </row>
    <row r="22" spans="1:8">
      <c r="A22" s="141">
        <v>19</v>
      </c>
      <c r="B22" s="142" t="s">
        <v>991</v>
      </c>
      <c r="C22" s="142" t="s">
        <v>992</v>
      </c>
      <c r="D22" s="143" t="s">
        <v>993</v>
      </c>
      <c r="E22" s="149"/>
      <c r="F22" s="151" t="s">
        <v>951</v>
      </c>
      <c r="G22" s="152" t="s">
        <v>994</v>
      </c>
      <c r="H22" s="153">
        <v>0.64583333333333337</v>
      </c>
    </row>
    <row r="23" spans="1:8">
      <c r="A23" s="141">
        <v>20</v>
      </c>
      <c r="B23" s="142" t="s">
        <v>995</v>
      </c>
      <c r="C23" s="142" t="s">
        <v>996</v>
      </c>
      <c r="D23" s="143" t="s">
        <v>997</v>
      </c>
      <c r="E23" s="144" t="s">
        <v>951</v>
      </c>
      <c r="F23" s="149"/>
      <c r="G23" s="146" t="s">
        <v>112</v>
      </c>
      <c r="H23" s="147">
        <v>0.47916666666666669</v>
      </c>
    </row>
    <row r="24" spans="1:8">
      <c r="A24" s="141">
        <v>21</v>
      </c>
      <c r="B24" s="142" t="s">
        <v>995</v>
      </c>
      <c r="C24" s="142" t="s">
        <v>998</v>
      </c>
      <c r="D24" s="143" t="s">
        <v>999</v>
      </c>
      <c r="E24" s="144" t="s">
        <v>951</v>
      </c>
      <c r="F24" s="145"/>
      <c r="G24" s="146" t="s">
        <v>112</v>
      </c>
      <c r="H24" s="148">
        <v>0.47916666666666669</v>
      </c>
    </row>
    <row r="25" spans="1:8">
      <c r="A25" s="141">
        <v>22</v>
      </c>
      <c r="B25" s="142" t="s">
        <v>995</v>
      </c>
      <c r="C25" s="142" t="s">
        <v>1000</v>
      </c>
      <c r="D25" s="143" t="s">
        <v>1001</v>
      </c>
      <c r="E25" s="144" t="s">
        <v>951</v>
      </c>
      <c r="F25" s="145"/>
      <c r="G25" s="146" t="s">
        <v>112</v>
      </c>
      <c r="H25" s="147">
        <v>0.47916666666666669</v>
      </c>
    </row>
    <row r="26" spans="1:8">
      <c r="A26" s="141">
        <v>23</v>
      </c>
      <c r="B26" s="142" t="s">
        <v>1002</v>
      </c>
      <c r="C26" s="142" t="s">
        <v>1003</v>
      </c>
      <c r="D26" s="143" t="s">
        <v>1004</v>
      </c>
      <c r="E26" s="144" t="s">
        <v>951</v>
      </c>
      <c r="F26" s="145"/>
      <c r="G26" s="146" t="s">
        <v>112</v>
      </c>
      <c r="H26" s="147">
        <v>0.47916666666666669</v>
      </c>
    </row>
    <row r="27" spans="1:8">
      <c r="A27" s="141">
        <v>24</v>
      </c>
      <c r="B27" s="142" t="s">
        <v>1005</v>
      </c>
      <c r="C27" s="142" t="s">
        <v>1006</v>
      </c>
      <c r="D27" s="143" t="s">
        <v>1007</v>
      </c>
      <c r="E27" s="144" t="s">
        <v>951</v>
      </c>
      <c r="F27" s="149"/>
      <c r="G27" s="146" t="s">
        <v>112</v>
      </c>
      <c r="H27" s="147">
        <v>0.47916666666666669</v>
      </c>
    </row>
    <row r="28" spans="1:8">
      <c r="A28" s="141">
        <v>25</v>
      </c>
      <c r="B28" s="142" t="s">
        <v>1005</v>
      </c>
      <c r="C28" s="142" t="s">
        <v>1008</v>
      </c>
      <c r="D28" s="143" t="s">
        <v>1009</v>
      </c>
      <c r="E28" s="149"/>
      <c r="F28" s="151" t="s">
        <v>951</v>
      </c>
      <c r="G28" s="152" t="s">
        <v>994</v>
      </c>
      <c r="H28" s="153">
        <v>0.64583333333333337</v>
      </c>
    </row>
    <row r="29" spans="1:8">
      <c r="A29" s="141">
        <v>26</v>
      </c>
      <c r="B29" s="142" t="s">
        <v>1010</v>
      </c>
      <c r="C29" s="142" t="s">
        <v>1011</v>
      </c>
      <c r="D29" s="143" t="s">
        <v>1012</v>
      </c>
      <c r="E29" s="144" t="s">
        <v>951</v>
      </c>
      <c r="F29" s="149"/>
      <c r="G29" s="146" t="s">
        <v>112</v>
      </c>
      <c r="H29" s="147">
        <v>0.47916666666666669</v>
      </c>
    </row>
    <row r="30" spans="1:8">
      <c r="A30" s="141">
        <v>27</v>
      </c>
      <c r="B30" s="142" t="s">
        <v>1010</v>
      </c>
      <c r="C30" s="142" t="s">
        <v>1013</v>
      </c>
      <c r="D30" s="143" t="s">
        <v>1014</v>
      </c>
      <c r="E30" s="144" t="s">
        <v>951</v>
      </c>
      <c r="F30" s="149"/>
      <c r="G30" s="150" t="s">
        <v>112</v>
      </c>
      <c r="H30" s="148">
        <v>0.47916666666666669</v>
      </c>
    </row>
    <row r="31" spans="1:8">
      <c r="A31" s="141">
        <v>28</v>
      </c>
      <c r="B31" s="142" t="s">
        <v>1010</v>
      </c>
      <c r="C31" s="142" t="s">
        <v>1015</v>
      </c>
      <c r="D31" s="143" t="s">
        <v>1016</v>
      </c>
      <c r="E31" s="144" t="s">
        <v>951</v>
      </c>
      <c r="F31" s="145"/>
      <c r="G31" s="146" t="s">
        <v>112</v>
      </c>
      <c r="H31" s="147">
        <v>0.47916666666666669</v>
      </c>
    </row>
    <row r="32" spans="1:8">
      <c r="A32" s="141">
        <v>29</v>
      </c>
      <c r="B32" s="142" t="s">
        <v>1017</v>
      </c>
      <c r="C32" s="142" t="s">
        <v>1018</v>
      </c>
      <c r="D32" s="143" t="s">
        <v>1019</v>
      </c>
      <c r="E32" s="144" t="s">
        <v>951</v>
      </c>
      <c r="F32" s="145"/>
      <c r="G32" s="146" t="s">
        <v>112</v>
      </c>
      <c r="H32" s="148">
        <v>0.47916666666666669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4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S71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3.140625" customWidth="1"/>
    <col min="2" max="2" width="10.28515625" customWidth="1"/>
    <col min="3" max="3" width="28.42578125" customWidth="1"/>
    <col min="4" max="4" width="35.140625" customWidth="1"/>
    <col min="5" max="5" width="21.42578125" customWidth="1"/>
    <col min="6" max="12" width="7.5703125" hidden="1" customWidth="1"/>
    <col min="13" max="19" width="11.42578125" customWidth="1"/>
  </cols>
  <sheetData>
    <row r="1" spans="1:19" ht="36" customHeight="1">
      <c r="A1" s="154"/>
      <c r="B1" s="188" t="s">
        <v>1020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89" t="s">
        <v>1021</v>
      </c>
      <c r="B2" s="190" t="s">
        <v>0</v>
      </c>
      <c r="C2" s="192" t="s">
        <v>1</v>
      </c>
      <c r="D2" s="192" t="s">
        <v>2</v>
      </c>
      <c r="E2" s="193" t="s">
        <v>3</v>
      </c>
      <c r="F2" s="194" t="s">
        <v>1022</v>
      </c>
      <c r="G2" s="175"/>
      <c r="H2" s="175"/>
      <c r="I2" s="175"/>
      <c r="J2" s="175"/>
      <c r="K2" s="175"/>
      <c r="L2" s="176"/>
      <c r="M2" s="195" t="s">
        <v>1023</v>
      </c>
      <c r="N2" s="175"/>
      <c r="O2" s="175"/>
      <c r="P2" s="175"/>
      <c r="Q2" s="175"/>
      <c r="R2" s="175"/>
      <c r="S2" s="176"/>
    </row>
    <row r="3" spans="1:19" ht="18">
      <c r="A3" s="168"/>
      <c r="B3" s="191"/>
      <c r="C3" s="191"/>
      <c r="D3" s="191"/>
      <c r="E3" s="191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44792</v>
      </c>
      <c r="N3" s="156">
        <v>44793</v>
      </c>
      <c r="O3" s="156">
        <v>44794</v>
      </c>
      <c r="P3" s="156">
        <v>44795</v>
      </c>
      <c r="Q3" s="156">
        <v>44796</v>
      </c>
      <c r="R3" s="156">
        <v>44797</v>
      </c>
      <c r="S3" s="156">
        <v>44798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198</v>
      </c>
      <c r="D4" s="159" t="s">
        <v>199</v>
      </c>
      <c r="E4" s="160" t="s">
        <v>200</v>
      </c>
      <c r="F4" s="161"/>
      <c r="G4" s="162" t="s">
        <v>1031</v>
      </c>
      <c r="H4" s="162" t="s">
        <v>1031</v>
      </c>
      <c r="I4" s="162" t="s">
        <v>1031</v>
      </c>
      <c r="J4" s="162" t="s">
        <v>1031</v>
      </c>
      <c r="K4" s="163" t="s">
        <v>1031</v>
      </c>
      <c r="L4" s="163" t="s">
        <v>1031</v>
      </c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75">
      <c r="A5" s="157" t="str">
        <f>VLOOKUP(B5,排序表!A:B,2,0)&amp;IF(RIGHT(C5,3)="衛生所","0","1")</f>
        <v>011</v>
      </c>
      <c r="B5" s="158" t="s">
        <v>982</v>
      </c>
      <c r="C5" s="159" t="s">
        <v>454</v>
      </c>
      <c r="D5" s="159" t="s">
        <v>1032</v>
      </c>
      <c r="E5" s="160" t="s">
        <v>652</v>
      </c>
      <c r="F5" s="161"/>
      <c r="G5" s="162" t="s">
        <v>1033</v>
      </c>
      <c r="H5" s="162" t="s">
        <v>1033</v>
      </c>
      <c r="I5" s="162"/>
      <c r="J5" s="162"/>
      <c r="K5" s="163" t="s">
        <v>1033</v>
      </c>
      <c r="L5" s="163"/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316</v>
      </c>
      <c r="D6" s="159" t="s">
        <v>317</v>
      </c>
      <c r="E6" s="160" t="s">
        <v>318</v>
      </c>
      <c r="F6" s="161"/>
      <c r="G6" s="162" t="s">
        <v>1034</v>
      </c>
      <c r="H6" s="162" t="s">
        <v>1034</v>
      </c>
      <c r="I6" s="162"/>
      <c r="J6" s="162" t="s">
        <v>1034</v>
      </c>
      <c r="K6" s="163" t="s">
        <v>1034</v>
      </c>
      <c r="L6" s="163" t="s">
        <v>1034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547</v>
      </c>
      <c r="D7" s="159" t="s">
        <v>591</v>
      </c>
      <c r="E7" s="160" t="s">
        <v>592</v>
      </c>
      <c r="F7" s="161" t="s">
        <v>1035</v>
      </c>
      <c r="G7" s="162" t="s">
        <v>1036</v>
      </c>
      <c r="H7" s="162" t="s">
        <v>1036</v>
      </c>
      <c r="I7" s="162" t="s">
        <v>1035</v>
      </c>
      <c r="J7" s="162" t="s">
        <v>1036</v>
      </c>
      <c r="K7" s="163" t="s">
        <v>1036</v>
      </c>
      <c r="L7" s="163" t="s">
        <v>1036</v>
      </c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301</v>
      </c>
      <c r="D8" s="159" t="s">
        <v>302</v>
      </c>
      <c r="E8" s="160" t="s">
        <v>303</v>
      </c>
      <c r="F8" s="161"/>
      <c r="G8" s="162" t="s">
        <v>1037</v>
      </c>
      <c r="H8" s="162" t="s">
        <v>1038</v>
      </c>
      <c r="I8" s="162"/>
      <c r="J8" s="162"/>
      <c r="K8" s="163" t="s">
        <v>1039</v>
      </c>
      <c r="L8" s="163" t="s">
        <v>1037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321</v>
      </c>
      <c r="D9" s="159" t="s">
        <v>322</v>
      </c>
      <c r="E9" s="160" t="s">
        <v>323</v>
      </c>
      <c r="F9" s="161"/>
      <c r="G9" s="162" t="s">
        <v>1031</v>
      </c>
      <c r="H9" s="162" t="s">
        <v>1031</v>
      </c>
      <c r="I9" s="162"/>
      <c r="J9" s="162" t="s">
        <v>1031</v>
      </c>
      <c r="K9" s="163"/>
      <c r="L9" s="163" t="s">
        <v>1031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298</v>
      </c>
      <c r="D10" s="159" t="s">
        <v>299</v>
      </c>
      <c r="E10" s="160" t="s">
        <v>300</v>
      </c>
      <c r="F10" s="161"/>
      <c r="G10" s="162" t="s">
        <v>1034</v>
      </c>
      <c r="H10" s="162" t="s">
        <v>1034</v>
      </c>
      <c r="I10" s="162" t="s">
        <v>1040</v>
      </c>
      <c r="J10" s="162" t="s">
        <v>1034</v>
      </c>
      <c r="K10" s="163" t="s">
        <v>1034</v>
      </c>
      <c r="L10" s="163" t="s">
        <v>1034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90">
      <c r="A11" s="157" t="str">
        <f>VLOOKUP(B11,排序表!A:B,2,0)&amp;IF(RIGHT(C11,3)="衛生所","0","1")</f>
        <v>011</v>
      </c>
      <c r="B11" s="158" t="s">
        <v>982</v>
      </c>
      <c r="C11" s="159" t="s">
        <v>239</v>
      </c>
      <c r="D11" s="159" t="s">
        <v>240</v>
      </c>
      <c r="E11" s="160" t="s">
        <v>241</v>
      </c>
      <c r="F11" s="161"/>
      <c r="G11" s="162" t="s">
        <v>1034</v>
      </c>
      <c r="H11" s="162" t="s">
        <v>1034</v>
      </c>
      <c r="I11" s="162" t="s">
        <v>1034</v>
      </c>
      <c r="J11" s="162" t="s">
        <v>1034</v>
      </c>
      <c r="K11" s="163" t="s">
        <v>1034</v>
      </c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20">
      <c r="A12" s="157" t="str">
        <f>VLOOKUP(B12,排序表!A:B,2,0)&amp;IF(RIGHT(C12,3)="衛生所","0","1")</f>
        <v>011</v>
      </c>
      <c r="B12" s="158" t="s">
        <v>982</v>
      </c>
      <c r="C12" s="159" t="s">
        <v>248</v>
      </c>
      <c r="D12" s="159" t="s">
        <v>249</v>
      </c>
      <c r="E12" s="160" t="s">
        <v>250</v>
      </c>
      <c r="F12" s="161" t="s">
        <v>1034</v>
      </c>
      <c r="G12" s="162" t="s">
        <v>1034</v>
      </c>
      <c r="H12" s="162" t="s">
        <v>1034</v>
      </c>
      <c r="I12" s="162" t="s">
        <v>1034</v>
      </c>
      <c r="J12" s="162" t="s">
        <v>1034</v>
      </c>
      <c r="K12" s="163" t="s">
        <v>1034</v>
      </c>
      <c r="L12" s="163" t="s">
        <v>1034</v>
      </c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20">
      <c r="A13" s="157" t="str">
        <f>VLOOKUP(B13,排序表!A:B,2,0)&amp;IF(RIGHT(C13,3)="衛生所","0","1")</f>
        <v>011</v>
      </c>
      <c r="B13" s="158" t="s">
        <v>982</v>
      </c>
      <c r="C13" s="159" t="s">
        <v>221</v>
      </c>
      <c r="D13" s="159" t="s">
        <v>222</v>
      </c>
      <c r="E13" s="160" t="s">
        <v>223</v>
      </c>
      <c r="F13" s="161" t="s">
        <v>1034</v>
      </c>
      <c r="G13" s="162" t="s">
        <v>1034</v>
      </c>
      <c r="H13" s="162" t="s">
        <v>1034</v>
      </c>
      <c r="I13" s="162" t="s">
        <v>1034</v>
      </c>
      <c r="J13" s="162" t="s">
        <v>1034</v>
      </c>
      <c r="K13" s="163" t="s">
        <v>1034</v>
      </c>
      <c r="L13" s="163" t="s">
        <v>1034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75">
      <c r="A14" s="157" t="str">
        <f>VLOOKUP(B14,排序表!A:B,2,0)&amp;IF(RIGHT(C14,3)="衛生所","0","1")</f>
        <v>011</v>
      </c>
      <c r="B14" s="158" t="s">
        <v>982</v>
      </c>
      <c r="C14" s="159" t="s">
        <v>593</v>
      </c>
      <c r="D14" s="159" t="s">
        <v>594</v>
      </c>
      <c r="E14" s="160" t="s">
        <v>595</v>
      </c>
      <c r="F14" s="161"/>
      <c r="G14" s="162" t="s">
        <v>1041</v>
      </c>
      <c r="H14" s="162"/>
      <c r="I14" s="162"/>
      <c r="J14" s="162"/>
      <c r="K14" s="163" t="s">
        <v>1041</v>
      </c>
      <c r="L14" s="163"/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295</v>
      </c>
      <c r="D15" s="159" t="s">
        <v>296</v>
      </c>
      <c r="E15" s="160" t="s">
        <v>1042</v>
      </c>
      <c r="F15" s="161"/>
      <c r="G15" s="162" t="s">
        <v>1034</v>
      </c>
      <c r="H15" s="162" t="s">
        <v>1034</v>
      </c>
      <c r="I15" s="162"/>
      <c r="J15" s="162" t="s">
        <v>1034</v>
      </c>
      <c r="K15" s="163" t="s">
        <v>1034</v>
      </c>
      <c r="L15" s="163" t="s">
        <v>1034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8">
      <c r="A16" s="157" t="str">
        <f>VLOOKUP(B16,排序表!A:B,2,0)&amp;IF(RIGHT(C16,3)="衛生所","0","1")</f>
        <v>011</v>
      </c>
      <c r="B16" s="158" t="s">
        <v>982</v>
      </c>
      <c r="C16" s="159" t="s">
        <v>606</v>
      </c>
      <c r="D16" s="159" t="s">
        <v>607</v>
      </c>
      <c r="E16" s="160" t="s">
        <v>608</v>
      </c>
      <c r="F16" s="161"/>
      <c r="G16" s="162" t="s">
        <v>1043</v>
      </c>
      <c r="H16" s="162"/>
      <c r="I16" s="162"/>
      <c r="J16" s="162"/>
      <c r="K16" s="163" t="s">
        <v>1044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36">
      <c r="A17" s="157" t="str">
        <f>VLOOKUP(B17,排序表!A:B,2,0)&amp;IF(RIGHT(C17,3)="衛生所","0","1")</f>
        <v>011</v>
      </c>
      <c r="B17" s="158" t="s">
        <v>982</v>
      </c>
      <c r="C17" s="159" t="s">
        <v>276</v>
      </c>
      <c r="D17" s="159" t="s">
        <v>277</v>
      </c>
      <c r="E17" s="160" t="s">
        <v>278</v>
      </c>
      <c r="F17" s="161"/>
      <c r="G17" s="162" t="s">
        <v>1036</v>
      </c>
      <c r="H17" s="162" t="s">
        <v>1045</v>
      </c>
      <c r="I17" s="162" t="s">
        <v>1045</v>
      </c>
      <c r="J17" s="162"/>
      <c r="K17" s="163"/>
      <c r="L17" s="163"/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36">
      <c r="A18" s="157" t="str">
        <f>VLOOKUP(B18,排序表!A:B,2,0)&amp;IF(RIGHT(C18,3)="衛生所","0","1")</f>
        <v>011</v>
      </c>
      <c r="B18" s="158" t="s">
        <v>982</v>
      </c>
      <c r="C18" s="159" t="s">
        <v>272</v>
      </c>
      <c r="D18" s="159" t="s">
        <v>273</v>
      </c>
      <c r="E18" s="160" t="s">
        <v>274</v>
      </c>
      <c r="F18" s="161"/>
      <c r="G18" s="162" t="s">
        <v>1046</v>
      </c>
      <c r="H18" s="162" t="s">
        <v>1047</v>
      </c>
      <c r="I18" s="162"/>
      <c r="J18" s="162"/>
      <c r="K18" s="163" t="s">
        <v>1048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30">
      <c r="A19" s="157" t="str">
        <f>VLOOKUP(B19,排序表!A:B,2,0)&amp;IF(RIGHT(C19,3)="衛生所","0","1")</f>
        <v>011</v>
      </c>
      <c r="B19" s="158" t="s">
        <v>982</v>
      </c>
      <c r="C19" s="159" t="s">
        <v>474</v>
      </c>
      <c r="D19" s="159" t="s">
        <v>609</v>
      </c>
      <c r="E19" s="160" t="s">
        <v>610</v>
      </c>
      <c r="F19" s="161"/>
      <c r="G19" s="162" t="s">
        <v>1049</v>
      </c>
      <c r="H19" s="162" t="s">
        <v>1050</v>
      </c>
      <c r="I19" s="162"/>
      <c r="J19" s="162" t="s">
        <v>1051</v>
      </c>
      <c r="K19" s="163"/>
      <c r="L19" s="163" t="s">
        <v>1052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8">
      <c r="A20" s="157" t="str">
        <f>VLOOKUP(B20,排序表!A:B,2,0)&amp;IF(RIGHT(C20,3)="衛生所","0","1")</f>
        <v>011</v>
      </c>
      <c r="B20" s="158" t="s">
        <v>982</v>
      </c>
      <c r="C20" s="159" t="s">
        <v>234</v>
      </c>
      <c r="D20" s="159" t="s">
        <v>235</v>
      </c>
      <c r="E20" s="160" t="s">
        <v>236</v>
      </c>
      <c r="F20" s="161"/>
      <c r="G20" s="162" t="s">
        <v>1034</v>
      </c>
      <c r="H20" s="162" t="s">
        <v>1034</v>
      </c>
      <c r="I20" s="162" t="s">
        <v>1034</v>
      </c>
      <c r="J20" s="162" t="s">
        <v>1034</v>
      </c>
      <c r="K20" s="163"/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75">
      <c r="A21" s="157" t="str">
        <f>VLOOKUP(B21,排序表!A:B,2,0)&amp;IF(RIGHT(C21,3)="衛生所","0","1")</f>
        <v>011</v>
      </c>
      <c r="B21" s="158" t="s">
        <v>982</v>
      </c>
      <c r="C21" s="159" t="s">
        <v>626</v>
      </c>
      <c r="D21" s="159" t="s">
        <v>627</v>
      </c>
      <c r="E21" s="160" t="s">
        <v>628</v>
      </c>
      <c r="F21" s="161"/>
      <c r="G21" s="162" t="s">
        <v>1053</v>
      </c>
      <c r="H21" s="162" t="s">
        <v>1054</v>
      </c>
      <c r="I21" s="162"/>
      <c r="J21" s="162"/>
      <c r="K21" s="163" t="s">
        <v>1047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105">
      <c r="A22" s="157" t="str">
        <f>VLOOKUP(B22,排序表!A:B,2,0)&amp;IF(RIGHT(C22,3)="衛生所","0","1")</f>
        <v>011</v>
      </c>
      <c r="B22" s="158" t="s">
        <v>982</v>
      </c>
      <c r="C22" s="159" t="s">
        <v>254</v>
      </c>
      <c r="D22" s="159" t="s">
        <v>255</v>
      </c>
      <c r="E22" s="160" t="s">
        <v>256</v>
      </c>
      <c r="F22" s="161"/>
      <c r="G22" s="162" t="s">
        <v>1036</v>
      </c>
      <c r="H22" s="162" t="s">
        <v>1036</v>
      </c>
      <c r="I22" s="162"/>
      <c r="J22" s="162" t="s">
        <v>1036</v>
      </c>
      <c r="K22" s="163" t="s">
        <v>1036</v>
      </c>
      <c r="L22" s="163" t="s">
        <v>1036</v>
      </c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470</v>
      </c>
      <c r="D23" s="159" t="s">
        <v>613</v>
      </c>
      <c r="E23" s="160" t="s">
        <v>614</v>
      </c>
      <c r="F23" s="161"/>
      <c r="G23" s="162" t="s">
        <v>1034</v>
      </c>
      <c r="H23" s="162" t="s">
        <v>1034</v>
      </c>
      <c r="I23" s="162" t="s">
        <v>1034</v>
      </c>
      <c r="J23" s="162" t="s">
        <v>1034</v>
      </c>
      <c r="K23" s="163" t="s">
        <v>1034</v>
      </c>
      <c r="L23" s="163" t="s">
        <v>1034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75">
      <c r="A24" s="157" t="str">
        <f>VLOOKUP(B24,排序表!A:B,2,0)&amp;IF(RIGHT(C24,3)="衛生所","0","1")</f>
        <v>011</v>
      </c>
      <c r="B24" s="158" t="s">
        <v>982</v>
      </c>
      <c r="C24" s="159" t="s">
        <v>457</v>
      </c>
      <c r="D24" s="159" t="s">
        <v>1055</v>
      </c>
      <c r="E24" s="160" t="s">
        <v>642</v>
      </c>
      <c r="F24" s="161"/>
      <c r="G24" s="162" t="s">
        <v>1036</v>
      </c>
      <c r="H24" s="162" t="s">
        <v>1036</v>
      </c>
      <c r="I24" s="162"/>
      <c r="J24" s="162"/>
      <c r="K24" s="163" t="s">
        <v>1036</v>
      </c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8">
      <c r="A25" s="157" t="str">
        <f>VLOOKUP(B25,排序表!A:B,2,0)&amp;IF(RIGHT(C25,3)="衛生所","0","1")</f>
        <v>011</v>
      </c>
      <c r="B25" s="158" t="s">
        <v>982</v>
      </c>
      <c r="C25" s="159" t="s">
        <v>491</v>
      </c>
      <c r="D25" s="159" t="s">
        <v>596</v>
      </c>
      <c r="E25" s="160" t="s">
        <v>597</v>
      </c>
      <c r="F25" s="161"/>
      <c r="G25" s="162" t="s">
        <v>1048</v>
      </c>
      <c r="H25" s="162" t="s">
        <v>1038</v>
      </c>
      <c r="I25" s="162"/>
      <c r="J25" s="162" t="s">
        <v>1056</v>
      </c>
      <c r="K25" s="163"/>
      <c r="L25" s="163"/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20">
      <c r="A26" s="157" t="str">
        <f>VLOOKUP(B26,排序表!A:B,2,0)&amp;IF(RIGHT(C26,3)="衛生所","0","1")</f>
        <v>011</v>
      </c>
      <c r="B26" s="158" t="s">
        <v>982</v>
      </c>
      <c r="C26" s="159" t="s">
        <v>461</v>
      </c>
      <c r="D26" s="159" t="s">
        <v>634</v>
      </c>
      <c r="E26" s="160" t="s">
        <v>635</v>
      </c>
      <c r="F26" s="161" t="s">
        <v>1034</v>
      </c>
      <c r="G26" s="162" t="s">
        <v>1034</v>
      </c>
      <c r="H26" s="162" t="s">
        <v>1034</v>
      </c>
      <c r="I26" s="162" t="s">
        <v>1034</v>
      </c>
      <c r="J26" s="162" t="s">
        <v>1034</v>
      </c>
      <c r="K26" s="163" t="s">
        <v>1034</v>
      </c>
      <c r="L26" s="163" t="s">
        <v>1034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05">
      <c r="A27" s="157" t="str">
        <f>VLOOKUP(B27,排序表!A:B,2,0)&amp;IF(RIGHT(C27,3)="衛生所","0","1")</f>
        <v>011</v>
      </c>
      <c r="B27" s="158" t="s">
        <v>982</v>
      </c>
      <c r="C27" s="159" t="s">
        <v>188</v>
      </c>
      <c r="D27" s="159" t="s">
        <v>189</v>
      </c>
      <c r="E27" s="160" t="s">
        <v>190</v>
      </c>
      <c r="F27" s="161"/>
      <c r="G27" s="162" t="s">
        <v>1036</v>
      </c>
      <c r="H27" s="162" t="s">
        <v>1036</v>
      </c>
      <c r="I27" s="162" t="s">
        <v>1036</v>
      </c>
      <c r="J27" s="162" t="s">
        <v>1057</v>
      </c>
      <c r="K27" s="163" t="s">
        <v>1036</v>
      </c>
      <c r="L27" s="163" t="s">
        <v>1036</v>
      </c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36">
      <c r="A28" s="157" t="str">
        <f>VLOOKUP(B28,排序表!A:B,2,0)&amp;IF(RIGHT(C28,3)="衛生所","0","1")</f>
        <v>011</v>
      </c>
      <c r="B28" s="158" t="s">
        <v>982</v>
      </c>
      <c r="C28" s="159" t="s">
        <v>290</v>
      </c>
      <c r="D28" s="159" t="s">
        <v>291</v>
      </c>
      <c r="E28" s="160" t="s">
        <v>1058</v>
      </c>
      <c r="F28" s="161"/>
      <c r="G28" s="162" t="s">
        <v>1034</v>
      </c>
      <c r="H28" s="162" t="s">
        <v>1040</v>
      </c>
      <c r="I28" s="162"/>
      <c r="J28" s="162"/>
      <c r="K28" s="163"/>
      <c r="L28" s="163"/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192</v>
      </c>
      <c r="D29" s="159" t="s">
        <v>1059</v>
      </c>
      <c r="E29" s="160" t="s">
        <v>194</v>
      </c>
      <c r="F29" s="161"/>
      <c r="G29" s="162" t="s">
        <v>1034</v>
      </c>
      <c r="H29" s="162" t="s">
        <v>1034</v>
      </c>
      <c r="I29" s="162" t="s">
        <v>1034</v>
      </c>
      <c r="J29" s="162" t="s">
        <v>1034</v>
      </c>
      <c r="K29" s="163" t="s">
        <v>1033</v>
      </c>
      <c r="L29" s="163" t="s">
        <v>1034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05">
      <c r="A30" s="157" t="str">
        <f>VLOOKUP(B30,排序表!A:B,2,0)&amp;IF(RIGHT(C30,3)="衛生所","0","1")</f>
        <v>011</v>
      </c>
      <c r="B30" s="158" t="s">
        <v>982</v>
      </c>
      <c r="C30" s="159" t="s">
        <v>631</v>
      </c>
      <c r="D30" s="159" t="s">
        <v>632</v>
      </c>
      <c r="E30" s="160" t="s">
        <v>1060</v>
      </c>
      <c r="F30" s="161"/>
      <c r="G30" s="162" t="s">
        <v>1031</v>
      </c>
      <c r="H30" s="162" t="s">
        <v>1031</v>
      </c>
      <c r="I30" s="162"/>
      <c r="J30" s="162" t="s">
        <v>1031</v>
      </c>
      <c r="K30" s="163" t="s">
        <v>1031</v>
      </c>
      <c r="L30" s="163" t="s">
        <v>1031</v>
      </c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8">
      <c r="A31" s="157" t="str">
        <f>VLOOKUP(B31,排序表!A:B,2,0)&amp;IF(RIGHT(C31,3)="衛生所","0","1")</f>
        <v>011</v>
      </c>
      <c r="B31" s="158" t="s">
        <v>982</v>
      </c>
      <c r="C31" s="159" t="s">
        <v>216</v>
      </c>
      <c r="D31" s="159" t="s">
        <v>217</v>
      </c>
      <c r="E31" s="160" t="s">
        <v>218</v>
      </c>
      <c r="F31" s="161"/>
      <c r="G31" s="162" t="s">
        <v>1036</v>
      </c>
      <c r="H31" s="162" t="s">
        <v>1036</v>
      </c>
      <c r="I31" s="162"/>
      <c r="J31" s="162"/>
      <c r="K31" s="163"/>
      <c r="L31" s="163"/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462</v>
      </c>
      <c r="D32" s="159" t="s">
        <v>661</v>
      </c>
      <c r="E32" s="160" t="s">
        <v>662</v>
      </c>
      <c r="F32" s="161"/>
      <c r="G32" s="162" t="s">
        <v>1031</v>
      </c>
      <c r="H32" s="162" t="s">
        <v>1031</v>
      </c>
      <c r="I32" s="162"/>
      <c r="J32" s="162" t="s">
        <v>1031</v>
      </c>
      <c r="K32" s="163" t="s">
        <v>1061</v>
      </c>
      <c r="L32" s="163" t="s">
        <v>1031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90">
      <c r="A33" s="157" t="str">
        <f>VLOOKUP(B33,排序表!A:B,2,0)&amp;IF(RIGHT(C33,3)="衛生所","0","1")</f>
        <v>021</v>
      </c>
      <c r="B33" s="158" t="s">
        <v>962</v>
      </c>
      <c r="C33" s="159" t="s">
        <v>128</v>
      </c>
      <c r="D33" s="159" t="s">
        <v>129</v>
      </c>
      <c r="E33" s="160" t="s">
        <v>130</v>
      </c>
      <c r="F33" s="161"/>
      <c r="G33" s="162" t="s">
        <v>1034</v>
      </c>
      <c r="H33" s="162" t="s">
        <v>1034</v>
      </c>
      <c r="I33" s="162" t="s">
        <v>1034</v>
      </c>
      <c r="J33" s="162"/>
      <c r="K33" s="163" t="s">
        <v>1034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20">
      <c r="A34" s="157" t="str">
        <f>VLOOKUP(B34,排序表!A:B,2,0)&amp;IF(RIGHT(C34,3)="衛生所","0","1")</f>
        <v>021</v>
      </c>
      <c r="B34" s="158" t="s">
        <v>962</v>
      </c>
      <c r="C34" s="159" t="s">
        <v>109</v>
      </c>
      <c r="D34" s="159" t="s">
        <v>110</v>
      </c>
      <c r="E34" s="160" t="s">
        <v>111</v>
      </c>
      <c r="F34" s="161" t="s">
        <v>1031</v>
      </c>
      <c r="G34" s="162" t="s">
        <v>1031</v>
      </c>
      <c r="H34" s="162" t="s">
        <v>1031</v>
      </c>
      <c r="I34" s="162" t="s">
        <v>1031</v>
      </c>
      <c r="J34" s="162" t="s">
        <v>1031</v>
      </c>
      <c r="K34" s="163" t="s">
        <v>1031</v>
      </c>
      <c r="L34" s="163" t="s">
        <v>1031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90">
      <c r="A35" s="157" t="str">
        <f>VLOOKUP(B35,排序表!A:B,2,0)&amp;IF(RIGHT(C35,3)="衛生所","0","1")</f>
        <v>021</v>
      </c>
      <c r="B35" s="158" t="s">
        <v>962</v>
      </c>
      <c r="C35" s="159" t="s">
        <v>84</v>
      </c>
      <c r="D35" s="159" t="s">
        <v>85</v>
      </c>
      <c r="E35" s="160" t="s">
        <v>86</v>
      </c>
      <c r="F35" s="161" t="s">
        <v>1039</v>
      </c>
      <c r="G35" s="162" t="s">
        <v>1039</v>
      </c>
      <c r="H35" s="162" t="s">
        <v>1039</v>
      </c>
      <c r="I35" s="162"/>
      <c r="J35" s="162"/>
      <c r="K35" s="163" t="s">
        <v>1039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36">
      <c r="A36" s="157" t="str">
        <f>VLOOKUP(B36,排序表!A:B,2,0)&amp;IF(RIGHT(C36,3)="衛生所","0","1")</f>
        <v>021</v>
      </c>
      <c r="B36" s="158" t="s">
        <v>962</v>
      </c>
      <c r="C36" s="159" t="s">
        <v>125</v>
      </c>
      <c r="D36" s="159" t="s">
        <v>126</v>
      </c>
      <c r="E36" s="160" t="s">
        <v>127</v>
      </c>
      <c r="F36" s="161"/>
      <c r="G36" s="162"/>
      <c r="H36" s="162"/>
      <c r="I36" s="162"/>
      <c r="J36" s="162" t="s">
        <v>1051</v>
      </c>
      <c r="K36" s="163" t="s">
        <v>1049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36">
      <c r="A37" s="157" t="str">
        <f>VLOOKUP(B37,排序表!A:B,2,0)&amp;IF(RIGHT(C37,3)="衛生所","0","1")</f>
        <v>021</v>
      </c>
      <c r="B37" s="158" t="s">
        <v>962</v>
      </c>
      <c r="C37" s="159" t="s">
        <v>131</v>
      </c>
      <c r="D37" s="159" t="s">
        <v>132</v>
      </c>
      <c r="E37" s="160" t="s">
        <v>133</v>
      </c>
      <c r="F37" s="161"/>
      <c r="G37" s="162"/>
      <c r="H37" s="162"/>
      <c r="I37" s="162"/>
      <c r="J37" s="162"/>
      <c r="K37" s="163"/>
      <c r="L37" s="163"/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90">
      <c r="A38" s="157" t="str">
        <f>VLOOKUP(B38,排序表!A:B,2,0)&amp;IF(RIGHT(C38,3)="衛生所","0","1")</f>
        <v>021</v>
      </c>
      <c r="B38" s="158" t="s">
        <v>962</v>
      </c>
      <c r="C38" s="159" t="s">
        <v>689</v>
      </c>
      <c r="D38" s="159" t="s">
        <v>690</v>
      </c>
      <c r="E38" s="160" t="s">
        <v>691</v>
      </c>
      <c r="F38" s="161"/>
      <c r="G38" s="162" t="s">
        <v>1047</v>
      </c>
      <c r="H38" s="162" t="s">
        <v>1031</v>
      </c>
      <c r="I38" s="162"/>
      <c r="J38" s="162"/>
      <c r="K38" s="163" t="s">
        <v>1046</v>
      </c>
      <c r="L38" s="163" t="s">
        <v>1048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75">
      <c r="A39" s="157" t="str">
        <f>VLOOKUP(B39,排序表!A:B,2,0)&amp;IF(RIGHT(C39,3)="衛生所","0","1")</f>
        <v>021</v>
      </c>
      <c r="B39" s="158" t="s">
        <v>962</v>
      </c>
      <c r="C39" s="159" t="s">
        <v>472</v>
      </c>
      <c r="D39" s="159" t="s">
        <v>687</v>
      </c>
      <c r="E39" s="160" t="s">
        <v>688</v>
      </c>
      <c r="F39" s="161"/>
      <c r="G39" s="162" t="s">
        <v>1051</v>
      </c>
      <c r="H39" s="162"/>
      <c r="I39" s="162"/>
      <c r="J39" s="162"/>
      <c r="K39" s="163" t="s">
        <v>1051</v>
      </c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463</v>
      </c>
      <c r="D40" s="159" t="s">
        <v>700</v>
      </c>
      <c r="E40" s="160" t="s">
        <v>701</v>
      </c>
      <c r="F40" s="161"/>
      <c r="G40" s="162" t="s">
        <v>1062</v>
      </c>
      <c r="H40" s="162" t="s">
        <v>1062</v>
      </c>
      <c r="I40" s="162" t="s">
        <v>1034</v>
      </c>
      <c r="J40" s="162" t="s">
        <v>1033</v>
      </c>
      <c r="K40" s="163" t="s">
        <v>1033</v>
      </c>
      <c r="L40" s="163" t="s">
        <v>1047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495</v>
      </c>
      <c r="D41" s="159" t="s">
        <v>680</v>
      </c>
      <c r="E41" s="160" t="s">
        <v>681</v>
      </c>
      <c r="F41" s="161"/>
      <c r="G41" s="162" t="s">
        <v>1031</v>
      </c>
      <c r="H41" s="162" t="s">
        <v>1031</v>
      </c>
      <c r="I41" s="162" t="s">
        <v>1031</v>
      </c>
      <c r="J41" s="162" t="s">
        <v>1031</v>
      </c>
      <c r="K41" s="163" t="s">
        <v>1031</v>
      </c>
      <c r="L41" s="163" t="s">
        <v>1031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105">
      <c r="A42" s="157" t="str">
        <f>VLOOKUP(B42,排序表!A:B,2,0)&amp;IF(RIGHT(C42,3)="衛生所","0","1")</f>
        <v>021</v>
      </c>
      <c r="B42" s="158" t="s">
        <v>962</v>
      </c>
      <c r="C42" s="159" t="s">
        <v>682</v>
      </c>
      <c r="D42" s="159" t="s">
        <v>680</v>
      </c>
      <c r="E42" s="160" t="s">
        <v>681</v>
      </c>
      <c r="F42" s="161"/>
      <c r="G42" s="162" t="s">
        <v>1031</v>
      </c>
      <c r="H42" s="162" t="s">
        <v>1031</v>
      </c>
      <c r="I42" s="162"/>
      <c r="J42" s="162" t="s">
        <v>1031</v>
      </c>
      <c r="K42" s="163" t="s">
        <v>1031</v>
      </c>
      <c r="L42" s="163" t="s">
        <v>1031</v>
      </c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469</v>
      </c>
      <c r="D43" s="159" t="s">
        <v>666</v>
      </c>
      <c r="E43" s="160" t="s">
        <v>667</v>
      </c>
      <c r="F43" s="161"/>
      <c r="G43" s="162" t="s">
        <v>1034</v>
      </c>
      <c r="H43" s="162" t="s">
        <v>1034</v>
      </c>
      <c r="I43" s="162"/>
      <c r="J43" s="162" t="s">
        <v>1063</v>
      </c>
      <c r="K43" s="163" t="s">
        <v>1046</v>
      </c>
      <c r="L43" s="163" t="s">
        <v>1064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90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1034</v>
      </c>
      <c r="H44" s="162" t="s">
        <v>1034</v>
      </c>
      <c r="I44" s="162" t="s">
        <v>1034</v>
      </c>
      <c r="J44" s="162"/>
      <c r="K44" s="163" t="s">
        <v>1034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98</v>
      </c>
      <c r="D45" s="159" t="s">
        <v>99</v>
      </c>
      <c r="E45" s="160" t="s">
        <v>100</v>
      </c>
      <c r="F45" s="161"/>
      <c r="G45" s="162" t="s">
        <v>1034</v>
      </c>
      <c r="H45" s="162" t="s">
        <v>1034</v>
      </c>
      <c r="I45" s="162"/>
      <c r="J45" s="162" t="s">
        <v>1034</v>
      </c>
      <c r="K45" s="163" t="s">
        <v>1034</v>
      </c>
      <c r="L45" s="163" t="s">
        <v>1034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20">
      <c r="A46" s="157" t="str">
        <f>VLOOKUP(B46,排序表!A:B,2,0)&amp;IF(RIGHT(C46,3)="衛生所","0","1")</f>
        <v>021</v>
      </c>
      <c r="B46" s="158" t="s">
        <v>962</v>
      </c>
      <c r="C46" s="159" t="s">
        <v>113</v>
      </c>
      <c r="D46" s="159" t="s">
        <v>114</v>
      </c>
      <c r="E46" s="160" t="s">
        <v>115</v>
      </c>
      <c r="F46" s="161" t="s">
        <v>1031</v>
      </c>
      <c r="G46" s="162" t="s">
        <v>1031</v>
      </c>
      <c r="H46" s="162" t="s">
        <v>1031</v>
      </c>
      <c r="I46" s="162" t="s">
        <v>1031</v>
      </c>
      <c r="J46" s="162" t="s">
        <v>1031</v>
      </c>
      <c r="K46" s="163" t="s">
        <v>1031</v>
      </c>
      <c r="L46" s="163" t="s">
        <v>1031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05">
      <c r="A47" s="157" t="str">
        <f>VLOOKUP(B47,排序表!A:B,2,0)&amp;IF(RIGHT(C47,3)="衛生所","0","1")</f>
        <v>021</v>
      </c>
      <c r="B47" s="158" t="s">
        <v>962</v>
      </c>
      <c r="C47" s="159" t="s">
        <v>95</v>
      </c>
      <c r="D47" s="159" t="s">
        <v>96</v>
      </c>
      <c r="E47" s="160" t="s">
        <v>97</v>
      </c>
      <c r="F47" s="161"/>
      <c r="G47" s="162" t="s">
        <v>1033</v>
      </c>
      <c r="H47" s="162" t="s">
        <v>1062</v>
      </c>
      <c r="I47" s="162" t="s">
        <v>1043</v>
      </c>
      <c r="J47" s="162" t="s">
        <v>1062</v>
      </c>
      <c r="K47" s="163" t="s">
        <v>1062</v>
      </c>
      <c r="L47" s="163" t="s">
        <v>1033</v>
      </c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72</v>
      </c>
      <c r="D48" s="159" t="s">
        <v>73</v>
      </c>
      <c r="E48" s="160" t="s">
        <v>74</v>
      </c>
      <c r="F48" s="161"/>
      <c r="G48" s="162" t="s">
        <v>1065</v>
      </c>
      <c r="H48" s="162" t="s">
        <v>1066</v>
      </c>
      <c r="I48" s="162"/>
      <c r="J48" s="162" t="s">
        <v>1066</v>
      </c>
      <c r="K48" s="163"/>
      <c r="L48" s="163" t="s">
        <v>1067</v>
      </c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106</v>
      </c>
      <c r="D49" s="159" t="s">
        <v>107</v>
      </c>
      <c r="E49" s="160" t="s">
        <v>108</v>
      </c>
      <c r="F49" s="161"/>
      <c r="G49" s="162" t="s">
        <v>1031</v>
      </c>
      <c r="H49" s="162" t="s">
        <v>1031</v>
      </c>
      <c r="I49" s="162"/>
      <c r="J49" s="162" t="s">
        <v>1031</v>
      </c>
      <c r="K49" s="163" t="s">
        <v>1031</v>
      </c>
      <c r="L49" s="163" t="s">
        <v>1031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137</v>
      </c>
      <c r="D50" s="159" t="s">
        <v>138</v>
      </c>
      <c r="E50" s="160" t="s">
        <v>139</v>
      </c>
      <c r="F50" s="161"/>
      <c r="G50" s="162" t="s">
        <v>1033</v>
      </c>
      <c r="H50" s="162" t="s">
        <v>1033</v>
      </c>
      <c r="I50" s="162"/>
      <c r="J50" s="162" t="s">
        <v>1033</v>
      </c>
      <c r="K50" s="163" t="s">
        <v>1033</v>
      </c>
      <c r="L50" s="163" t="s">
        <v>1033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36">
      <c r="A51" s="157" t="str">
        <f>VLOOKUP(B51,排序表!A:B,2,0)&amp;IF(RIGHT(C51,3)="衛生所","0","1")</f>
        <v>021</v>
      </c>
      <c r="B51" s="158" t="s">
        <v>962</v>
      </c>
      <c r="C51" s="159" t="s">
        <v>475</v>
      </c>
      <c r="D51" s="159" t="s">
        <v>1068</v>
      </c>
      <c r="E51" s="160" t="s">
        <v>727</v>
      </c>
      <c r="F51" s="161"/>
      <c r="G51" s="162" t="s">
        <v>1049</v>
      </c>
      <c r="H51" s="162"/>
      <c r="I51" s="162"/>
      <c r="J51" s="162"/>
      <c r="K51" s="163"/>
      <c r="L51" s="163"/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60">
      <c r="A52" s="157" t="str">
        <f>VLOOKUP(B52,排序表!A:B,2,0)&amp;IF(RIGHT(C52,3)="衛生所","0","1")</f>
        <v>021</v>
      </c>
      <c r="B52" s="158" t="s">
        <v>962</v>
      </c>
      <c r="C52" s="159" t="s">
        <v>702</v>
      </c>
      <c r="D52" s="159" t="s">
        <v>703</v>
      </c>
      <c r="E52" s="160" t="s">
        <v>704</v>
      </c>
      <c r="F52" s="161"/>
      <c r="G52" s="162"/>
      <c r="H52" s="162"/>
      <c r="I52" s="162"/>
      <c r="J52" s="162"/>
      <c r="K52" s="163" t="s">
        <v>1069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60">
      <c r="A53" s="157" t="str">
        <f>VLOOKUP(B53,排序表!A:B,2,0)&amp;IF(RIGHT(C53,3)="衛生所","0","1")</f>
        <v>021</v>
      </c>
      <c r="B53" s="158" t="s">
        <v>962</v>
      </c>
      <c r="C53" s="159" t="s">
        <v>663</v>
      </c>
      <c r="D53" s="159" t="s">
        <v>664</v>
      </c>
      <c r="E53" s="160" t="s">
        <v>665</v>
      </c>
      <c r="F53" s="161"/>
      <c r="G53" s="162"/>
      <c r="H53" s="162"/>
      <c r="I53" s="162"/>
      <c r="J53" s="162"/>
      <c r="K53" s="163"/>
      <c r="L53" s="163" t="s">
        <v>1070</v>
      </c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021</v>
      </c>
      <c r="B54" s="158" t="s">
        <v>962</v>
      </c>
      <c r="C54" s="159" t="s">
        <v>134</v>
      </c>
      <c r="D54" s="159" t="s">
        <v>135</v>
      </c>
      <c r="E54" s="160" t="s">
        <v>136</v>
      </c>
      <c r="F54" s="161"/>
      <c r="G54" s="162" t="s">
        <v>1034</v>
      </c>
      <c r="H54" s="162" t="s">
        <v>1034</v>
      </c>
      <c r="I54" s="162" t="s">
        <v>1034</v>
      </c>
      <c r="J54" s="162" t="s">
        <v>1034</v>
      </c>
      <c r="K54" s="163" t="s">
        <v>1034</v>
      </c>
      <c r="L54" s="163" t="s">
        <v>1034</v>
      </c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90">
      <c r="A55" s="157" t="str">
        <f>VLOOKUP(B55,排序表!A:B,2,0)&amp;IF(RIGHT(C55,3)="衛生所","0","1")</f>
        <v>031</v>
      </c>
      <c r="B55" s="158" t="s">
        <v>975</v>
      </c>
      <c r="C55" s="159" t="s">
        <v>157</v>
      </c>
      <c r="D55" s="159" t="s">
        <v>158</v>
      </c>
      <c r="E55" s="160" t="s">
        <v>159</v>
      </c>
      <c r="F55" s="161"/>
      <c r="G55" s="162" t="s">
        <v>1034</v>
      </c>
      <c r="H55" s="162" t="s">
        <v>1034</v>
      </c>
      <c r="I55" s="162"/>
      <c r="J55" s="162"/>
      <c r="K55" s="163" t="s">
        <v>1034</v>
      </c>
      <c r="L55" s="163"/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90">
      <c r="A56" s="157" t="str">
        <f>VLOOKUP(B56,排序表!A:B,2,0)&amp;IF(RIGHT(C56,3)="衛生所","0","1")</f>
        <v>031</v>
      </c>
      <c r="B56" s="158" t="s">
        <v>975</v>
      </c>
      <c r="C56" s="159" t="s">
        <v>146</v>
      </c>
      <c r="D56" s="159" t="s">
        <v>147</v>
      </c>
      <c r="E56" s="160" t="s">
        <v>148</v>
      </c>
      <c r="F56" s="161"/>
      <c r="G56" s="162" t="s">
        <v>1033</v>
      </c>
      <c r="H56" s="162" t="s">
        <v>1062</v>
      </c>
      <c r="I56" s="162"/>
      <c r="J56" s="162"/>
      <c r="K56" s="163" t="s">
        <v>1034</v>
      </c>
      <c r="L56" s="163"/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05">
      <c r="A57" s="157" t="str">
        <f>VLOOKUP(B57,排序表!A:B,2,0)&amp;IF(RIGHT(C57,3)="衛生所","0","1")</f>
        <v>031</v>
      </c>
      <c r="B57" s="158" t="s">
        <v>975</v>
      </c>
      <c r="C57" s="159" t="s">
        <v>163</v>
      </c>
      <c r="D57" s="159" t="s">
        <v>164</v>
      </c>
      <c r="E57" s="160" t="s">
        <v>165</v>
      </c>
      <c r="F57" s="161"/>
      <c r="G57" s="162" t="s">
        <v>1031</v>
      </c>
      <c r="H57" s="162" t="s">
        <v>1031</v>
      </c>
      <c r="I57" s="162" t="s">
        <v>1031</v>
      </c>
      <c r="J57" s="162" t="s">
        <v>1031</v>
      </c>
      <c r="K57" s="163" t="s">
        <v>1031</v>
      </c>
      <c r="L57" s="163" t="s">
        <v>1031</v>
      </c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90">
      <c r="A58" s="157" t="str">
        <f>VLOOKUP(B58,排序表!A:B,2,0)&amp;IF(RIGHT(C58,3)="衛生所","0","1")</f>
        <v>031</v>
      </c>
      <c r="B58" s="158" t="s">
        <v>975</v>
      </c>
      <c r="C58" s="159" t="s">
        <v>172</v>
      </c>
      <c r="D58" s="159" t="s">
        <v>173</v>
      </c>
      <c r="E58" s="160" t="s">
        <v>174</v>
      </c>
      <c r="F58" s="161"/>
      <c r="G58" s="162" t="s">
        <v>1034</v>
      </c>
      <c r="H58" s="162" t="s">
        <v>1034</v>
      </c>
      <c r="I58" s="162"/>
      <c r="J58" s="162"/>
      <c r="K58" s="163" t="s">
        <v>1034</v>
      </c>
      <c r="L58" s="163"/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031</v>
      </c>
      <c r="B59" s="158" t="s">
        <v>975</v>
      </c>
      <c r="C59" s="159" t="s">
        <v>160</v>
      </c>
      <c r="D59" s="159" t="s">
        <v>161</v>
      </c>
      <c r="E59" s="160" t="s">
        <v>162</v>
      </c>
      <c r="F59" s="161"/>
      <c r="G59" s="162" t="s">
        <v>1034</v>
      </c>
      <c r="H59" s="162" t="s">
        <v>1034</v>
      </c>
      <c r="I59" s="162" t="s">
        <v>1062</v>
      </c>
      <c r="J59" s="162" t="s">
        <v>1034</v>
      </c>
      <c r="K59" s="163" t="s">
        <v>1047</v>
      </c>
      <c r="L59" s="163" t="s">
        <v>1034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75">
      <c r="A60" s="157" t="str">
        <f>VLOOKUP(B60,排序表!A:B,2,0)&amp;IF(RIGHT(C60,3)="衛生所","0","1")</f>
        <v>031</v>
      </c>
      <c r="B60" s="158" t="s">
        <v>975</v>
      </c>
      <c r="C60" s="159" t="s">
        <v>169</v>
      </c>
      <c r="D60" s="159" t="s">
        <v>170</v>
      </c>
      <c r="E60" s="160" t="s">
        <v>171</v>
      </c>
      <c r="F60" s="161"/>
      <c r="G60" s="162" t="s">
        <v>1071</v>
      </c>
      <c r="H60" s="162" t="s">
        <v>1072</v>
      </c>
      <c r="I60" s="162" t="s">
        <v>1048</v>
      </c>
      <c r="J60" s="162"/>
      <c r="K60" s="163" t="s">
        <v>1049</v>
      </c>
      <c r="L60" s="163"/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031</v>
      </c>
      <c r="B61" s="158" t="s">
        <v>975</v>
      </c>
      <c r="C61" s="159" t="s">
        <v>150</v>
      </c>
      <c r="D61" s="159" t="s">
        <v>151</v>
      </c>
      <c r="E61" s="160" t="s">
        <v>152</v>
      </c>
      <c r="F61" s="161"/>
      <c r="G61" s="162" t="s">
        <v>1036</v>
      </c>
      <c r="H61" s="162" t="s">
        <v>1036</v>
      </c>
      <c r="I61" s="162"/>
      <c r="J61" s="162" t="s">
        <v>1036</v>
      </c>
      <c r="K61" s="163" t="s">
        <v>1036</v>
      </c>
      <c r="L61" s="163" t="s">
        <v>1036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8">
      <c r="A62" s="157" t="str">
        <f>VLOOKUP(B62,排序表!A:B,2,0)&amp;IF(RIGHT(C62,3)="衛生所","0","1")</f>
        <v>031</v>
      </c>
      <c r="B62" s="158" t="s">
        <v>975</v>
      </c>
      <c r="C62" s="159" t="s">
        <v>175</v>
      </c>
      <c r="D62" s="159" t="s">
        <v>176</v>
      </c>
      <c r="E62" s="160" t="s">
        <v>177</v>
      </c>
      <c r="F62" s="161"/>
      <c r="G62" s="162" t="s">
        <v>1073</v>
      </c>
      <c r="H62" s="162" t="s">
        <v>1074</v>
      </c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8">
      <c r="A63" s="157" t="str">
        <f>VLOOKUP(B63,排序表!A:B,2,0)&amp;IF(RIGHT(C63,3)="衛生所","0","1")</f>
        <v>041</v>
      </c>
      <c r="B63" s="158" t="s">
        <v>948</v>
      </c>
      <c r="C63" s="159" t="s">
        <v>48</v>
      </c>
      <c r="D63" s="159" t="s">
        <v>49</v>
      </c>
      <c r="E63" s="160" t="s">
        <v>50</v>
      </c>
      <c r="F63" s="161"/>
      <c r="G63" s="162"/>
      <c r="H63" s="162" t="s">
        <v>1075</v>
      </c>
      <c r="I63" s="162"/>
      <c r="J63" s="162"/>
      <c r="K63" s="163"/>
      <c r="L63" s="163"/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061</v>
      </c>
      <c r="B64" s="158" t="s">
        <v>1010</v>
      </c>
      <c r="C64" s="159" t="s">
        <v>805</v>
      </c>
      <c r="D64" s="159" t="s">
        <v>806</v>
      </c>
      <c r="E64" s="160" t="s">
        <v>807</v>
      </c>
      <c r="F64" s="161"/>
      <c r="G64" s="162" t="s">
        <v>1037</v>
      </c>
      <c r="H64" s="162" t="s">
        <v>1037</v>
      </c>
      <c r="I64" s="162"/>
      <c r="J64" s="162" t="s">
        <v>1076</v>
      </c>
      <c r="K64" s="163" t="s">
        <v>1037</v>
      </c>
      <c r="L64" s="163" t="s">
        <v>1076</v>
      </c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061</v>
      </c>
      <c r="B65" s="158" t="s">
        <v>1010</v>
      </c>
      <c r="C65" s="159" t="s">
        <v>427</v>
      </c>
      <c r="D65" s="159" t="s">
        <v>428</v>
      </c>
      <c r="E65" s="160" t="s">
        <v>429</v>
      </c>
      <c r="F65" s="161"/>
      <c r="G65" s="162" t="s">
        <v>1031</v>
      </c>
      <c r="H65" s="162" t="s">
        <v>1031</v>
      </c>
      <c r="I65" s="162"/>
      <c r="J65" s="162" t="s">
        <v>1031</v>
      </c>
      <c r="K65" s="163" t="s">
        <v>1031</v>
      </c>
      <c r="L65" s="163" t="s">
        <v>1031</v>
      </c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20">
      <c r="A66" s="157" t="str">
        <f>VLOOKUP(B66,排序表!A:B,2,0)&amp;IF(RIGHT(C66,3)="衛生所","0","1")</f>
        <v>061</v>
      </c>
      <c r="B66" s="158" t="s">
        <v>1010</v>
      </c>
      <c r="C66" s="159" t="s">
        <v>414</v>
      </c>
      <c r="D66" s="159" t="s">
        <v>415</v>
      </c>
      <c r="E66" s="160" t="s">
        <v>416</v>
      </c>
      <c r="F66" s="161" t="s">
        <v>1077</v>
      </c>
      <c r="G66" s="162" t="s">
        <v>1031</v>
      </c>
      <c r="H66" s="162" t="s">
        <v>1031</v>
      </c>
      <c r="I66" s="162" t="s">
        <v>1046</v>
      </c>
      <c r="J66" s="162" t="s">
        <v>1031</v>
      </c>
      <c r="K66" s="163" t="s">
        <v>1031</v>
      </c>
      <c r="L66" s="163" t="s">
        <v>1031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  <row r="67" spans="1:19" ht="75">
      <c r="A67" s="157" t="str">
        <f>VLOOKUP(B67,排序表!A:B,2,0)&amp;IF(RIGHT(C67,3)="衛生所","0","1")</f>
        <v>061</v>
      </c>
      <c r="B67" s="158" t="s">
        <v>1010</v>
      </c>
      <c r="C67" s="159" t="s">
        <v>418</v>
      </c>
      <c r="D67" s="159" t="s">
        <v>419</v>
      </c>
      <c r="E67" s="160" t="s">
        <v>420</v>
      </c>
      <c r="F67" s="161"/>
      <c r="G67" s="162" t="s">
        <v>1036</v>
      </c>
      <c r="H67" s="162" t="s">
        <v>1036</v>
      </c>
      <c r="I67" s="162" t="s">
        <v>1036</v>
      </c>
      <c r="J67" s="162" t="s">
        <v>1077</v>
      </c>
      <c r="K67" s="163" t="s">
        <v>1036</v>
      </c>
      <c r="L67" s="163" t="s">
        <v>1077</v>
      </c>
      <c r="M67" s="163" t="str">
        <f t="shared" ref="M67:S67" si="63">IF(IFERROR(FIND(M$3,$F67,1),0)&gt;0,"AZ","")&amp;CHAR(10)&amp;IF(IFERROR(FIND(M$3,$G67,1),0)&gt;0,"莫德納","")&amp;CHAR(10)&amp;IF(IFERROR(FIND(M$3,$H67,1),0)&gt;0,"BNT","")&amp;CHAR(10)&amp;IF(IFERROR(FIND(M$3,$I67,1),0)&gt;0,"高端","")&amp;CHAR(10)&amp;IF(IFERROR(FIND(M$3,$J67,1),0)&gt;0,"兒童BNT","")&amp;CHAR(10)&amp;IF(IFERROR(FIND(M$3,$K67,1),0)&gt;0,"Novavax","")&amp;CHAR(10)&amp;IF(IFERROR(FIND(M$3,$L67,1),0)&gt;0,"幼兒莫德納","")</f>
        <v xml:space="preserve">
</v>
      </c>
      <c r="N67" s="163" t="str">
        <f t="shared" si="63"/>
        <v xml:space="preserve">
</v>
      </c>
      <c r="O67" s="163" t="str">
        <f t="shared" si="63"/>
        <v xml:space="preserve">
</v>
      </c>
      <c r="P67" s="163" t="str">
        <f t="shared" si="63"/>
        <v xml:space="preserve">
</v>
      </c>
      <c r="Q67" s="163" t="str">
        <f t="shared" si="63"/>
        <v xml:space="preserve">
</v>
      </c>
      <c r="R67" s="163" t="str">
        <f t="shared" si="63"/>
        <v xml:space="preserve">
</v>
      </c>
      <c r="S67" s="163" t="str">
        <f t="shared" si="63"/>
        <v xml:space="preserve">
</v>
      </c>
    </row>
    <row r="68" spans="1:19" ht="75">
      <c r="A68" s="157" t="str">
        <f>VLOOKUP(B68,排序表!A:B,2,0)&amp;IF(RIGHT(C68,3)="衛生所","0","1")</f>
        <v>071</v>
      </c>
      <c r="B68" s="158" t="s">
        <v>1005</v>
      </c>
      <c r="C68" s="159" t="s">
        <v>394</v>
      </c>
      <c r="D68" s="159" t="s">
        <v>395</v>
      </c>
      <c r="E68" s="160" t="s">
        <v>396</v>
      </c>
      <c r="F68" s="161"/>
      <c r="G68" s="162" t="s">
        <v>1070</v>
      </c>
      <c r="H68" s="162" t="s">
        <v>1070</v>
      </c>
      <c r="I68" s="162"/>
      <c r="J68" s="162"/>
      <c r="K68" s="163" t="s">
        <v>1070</v>
      </c>
      <c r="L68" s="163"/>
      <c r="M68" s="163" t="str">
        <f t="shared" ref="M68:S68" si="64">IF(IFERROR(FIND(M$3,$F68,1),0)&gt;0,"AZ","")&amp;CHAR(10)&amp;IF(IFERROR(FIND(M$3,$G68,1),0)&gt;0,"莫德納","")&amp;CHAR(10)&amp;IF(IFERROR(FIND(M$3,$H68,1),0)&gt;0,"BNT","")&amp;CHAR(10)&amp;IF(IFERROR(FIND(M$3,$I68,1),0)&gt;0,"高端","")&amp;CHAR(10)&amp;IF(IFERROR(FIND(M$3,$J68,1),0)&gt;0,"兒童BNT","")&amp;CHAR(10)&amp;IF(IFERROR(FIND(M$3,$K68,1),0)&gt;0,"Novavax","")&amp;CHAR(10)&amp;IF(IFERROR(FIND(M$3,$L68,1),0)&gt;0,"幼兒莫德納","")</f>
        <v xml:space="preserve">
</v>
      </c>
      <c r="N68" s="163" t="str">
        <f t="shared" si="64"/>
        <v xml:space="preserve">
</v>
      </c>
      <c r="O68" s="163" t="str">
        <f t="shared" si="64"/>
        <v xml:space="preserve">
</v>
      </c>
      <c r="P68" s="163" t="str">
        <f t="shared" si="64"/>
        <v xml:space="preserve">
</v>
      </c>
      <c r="Q68" s="163" t="str">
        <f t="shared" si="64"/>
        <v xml:space="preserve">
</v>
      </c>
      <c r="R68" s="163" t="str">
        <f t="shared" si="64"/>
        <v xml:space="preserve">
</v>
      </c>
      <c r="S68" s="163" t="str">
        <f t="shared" si="64"/>
        <v xml:space="preserve">
</v>
      </c>
    </row>
    <row r="69" spans="1:19" ht="105">
      <c r="A69" s="157" t="str">
        <f>VLOOKUP(B69,排序表!A:B,2,0)&amp;IF(RIGHT(C69,3)="衛生所","0","1")</f>
        <v>081</v>
      </c>
      <c r="B69" s="158" t="s">
        <v>1002</v>
      </c>
      <c r="C69" s="159" t="s">
        <v>368</v>
      </c>
      <c r="D69" s="159" t="s">
        <v>369</v>
      </c>
      <c r="E69" s="160" t="s">
        <v>370</v>
      </c>
      <c r="F69" s="161"/>
      <c r="G69" s="162" t="s">
        <v>1031</v>
      </c>
      <c r="H69" s="162" t="s">
        <v>1031</v>
      </c>
      <c r="I69" s="162"/>
      <c r="J69" s="162"/>
      <c r="K69" s="163" t="s">
        <v>1031</v>
      </c>
      <c r="L69" s="163"/>
      <c r="M69" s="163" t="str">
        <f t="shared" ref="M69:S69" si="65">IF(IFERROR(FIND(M$3,$F69,1),0)&gt;0,"AZ","")&amp;CHAR(10)&amp;IF(IFERROR(FIND(M$3,$G69,1),0)&gt;0,"莫德納","")&amp;CHAR(10)&amp;IF(IFERROR(FIND(M$3,$H69,1),0)&gt;0,"BNT","")&amp;CHAR(10)&amp;IF(IFERROR(FIND(M$3,$I69,1),0)&gt;0,"高端","")&amp;CHAR(10)&amp;IF(IFERROR(FIND(M$3,$J69,1),0)&gt;0,"兒童BNT","")&amp;CHAR(10)&amp;IF(IFERROR(FIND(M$3,$K69,1),0)&gt;0,"Novavax","")&amp;CHAR(10)&amp;IF(IFERROR(FIND(M$3,$L69,1),0)&gt;0,"幼兒莫德納","")</f>
        <v xml:space="preserve">
</v>
      </c>
      <c r="N69" s="163" t="str">
        <f t="shared" si="65"/>
        <v xml:space="preserve">
</v>
      </c>
      <c r="O69" s="163" t="str">
        <f t="shared" si="65"/>
        <v xml:space="preserve">
</v>
      </c>
      <c r="P69" s="163" t="str">
        <f t="shared" si="65"/>
        <v xml:space="preserve">
</v>
      </c>
      <c r="Q69" s="163" t="str">
        <f t="shared" si="65"/>
        <v xml:space="preserve">
</v>
      </c>
      <c r="R69" s="163" t="str">
        <f t="shared" si="65"/>
        <v xml:space="preserve">
</v>
      </c>
      <c r="S69" s="163" t="str">
        <f t="shared" si="65"/>
        <v xml:space="preserve">
</v>
      </c>
    </row>
    <row r="70" spans="1:19" ht="105">
      <c r="A70" s="157" t="str">
        <f>VLOOKUP(B70,排序表!A:B,2,0)&amp;IF(RIGHT(C70,3)="衛生所","0","1")</f>
        <v>081</v>
      </c>
      <c r="B70" s="158" t="s">
        <v>1002</v>
      </c>
      <c r="C70" s="159" t="s">
        <v>362</v>
      </c>
      <c r="D70" s="159" t="s">
        <v>363</v>
      </c>
      <c r="E70" s="160" t="s">
        <v>364</v>
      </c>
      <c r="F70" s="161"/>
      <c r="G70" s="162" t="s">
        <v>1062</v>
      </c>
      <c r="H70" s="162" t="s">
        <v>1033</v>
      </c>
      <c r="I70" s="162"/>
      <c r="J70" s="162" t="s">
        <v>1049</v>
      </c>
      <c r="K70" s="163" t="s">
        <v>1033</v>
      </c>
      <c r="L70" s="163" t="s">
        <v>1044</v>
      </c>
      <c r="M70" s="163" t="str">
        <f t="shared" ref="M70:S70" si="66">IF(IFERROR(FIND(M$3,$F70,1),0)&gt;0,"AZ","")&amp;CHAR(10)&amp;IF(IFERROR(FIND(M$3,$G70,1),0)&gt;0,"莫德納","")&amp;CHAR(10)&amp;IF(IFERROR(FIND(M$3,$H70,1),0)&gt;0,"BNT","")&amp;CHAR(10)&amp;IF(IFERROR(FIND(M$3,$I70,1),0)&gt;0,"高端","")&amp;CHAR(10)&amp;IF(IFERROR(FIND(M$3,$J70,1),0)&gt;0,"兒童BNT","")&amp;CHAR(10)&amp;IF(IFERROR(FIND(M$3,$K70,1),0)&gt;0,"Novavax","")&amp;CHAR(10)&amp;IF(IFERROR(FIND(M$3,$L70,1),0)&gt;0,"幼兒莫德納","")</f>
        <v xml:space="preserve">
</v>
      </c>
      <c r="N70" s="163" t="str">
        <f t="shared" si="66"/>
        <v xml:space="preserve">
</v>
      </c>
      <c r="O70" s="163" t="str">
        <f t="shared" si="66"/>
        <v xml:space="preserve">
</v>
      </c>
      <c r="P70" s="163" t="str">
        <f t="shared" si="66"/>
        <v xml:space="preserve">
</v>
      </c>
      <c r="Q70" s="163" t="str">
        <f t="shared" si="66"/>
        <v xml:space="preserve">
</v>
      </c>
      <c r="R70" s="163" t="str">
        <f t="shared" si="66"/>
        <v xml:space="preserve">
</v>
      </c>
      <c r="S70" s="163" t="str">
        <f t="shared" si="66"/>
        <v xml:space="preserve">
</v>
      </c>
    </row>
    <row r="71" spans="1:19" ht="36">
      <c r="A71" s="157" t="str">
        <f>VLOOKUP(B71,排序表!A:B,2,0)&amp;IF(RIGHT(C71,3)="衛生所","0","1")</f>
        <v>121</v>
      </c>
      <c r="B71" s="158" t="s">
        <v>991</v>
      </c>
      <c r="C71" s="159" t="s">
        <v>331</v>
      </c>
      <c r="D71" s="159" t="s">
        <v>332</v>
      </c>
      <c r="E71" s="160" t="s">
        <v>333</v>
      </c>
      <c r="F71" s="161"/>
      <c r="G71" s="162" t="s">
        <v>1044</v>
      </c>
      <c r="H71" s="162" t="s">
        <v>1051</v>
      </c>
      <c r="I71" s="162"/>
      <c r="J71" s="162" t="s">
        <v>1049</v>
      </c>
      <c r="K71" s="163" t="s">
        <v>1043</v>
      </c>
      <c r="L71" s="163" t="s">
        <v>1077</v>
      </c>
      <c r="M71" s="163" t="str">
        <f t="shared" ref="M71:S71" si="67">IF(IFERROR(FIND(M$3,$F71,1),0)&gt;0,"AZ","")&amp;CHAR(10)&amp;IF(IFERROR(FIND(M$3,$G71,1),0)&gt;0,"莫德納","")&amp;CHAR(10)&amp;IF(IFERROR(FIND(M$3,$H71,1),0)&gt;0,"BNT","")&amp;CHAR(10)&amp;IF(IFERROR(FIND(M$3,$I71,1),0)&gt;0,"高端","")&amp;CHAR(10)&amp;IF(IFERROR(FIND(M$3,$J71,1),0)&gt;0,"兒童BNT","")&amp;CHAR(10)&amp;IF(IFERROR(FIND(M$3,$K71,1),0)&gt;0,"Novavax","")&amp;CHAR(10)&amp;IF(IFERROR(FIND(M$3,$L71,1),0)&gt;0,"幼兒莫德納","")</f>
        <v xml:space="preserve">
</v>
      </c>
      <c r="N71" s="163" t="str">
        <f t="shared" si="67"/>
        <v xml:space="preserve">
</v>
      </c>
      <c r="O71" s="163" t="str">
        <f t="shared" si="67"/>
        <v xml:space="preserve">
</v>
      </c>
      <c r="P71" s="163" t="str">
        <f t="shared" si="67"/>
        <v xml:space="preserve">
</v>
      </c>
      <c r="Q71" s="163" t="str">
        <f t="shared" si="67"/>
        <v xml:space="preserve">
</v>
      </c>
      <c r="R71" s="163" t="str">
        <f t="shared" si="67"/>
        <v xml:space="preserve">
</v>
      </c>
      <c r="S71" s="163" t="str">
        <f t="shared" si="67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71">
    <cfRule type="expression" dxfId="1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S66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3.140625" customWidth="1"/>
    <col min="2" max="2" width="10.28515625" customWidth="1"/>
    <col min="3" max="3" width="28.42578125" customWidth="1"/>
    <col min="4" max="4" width="35.140625" customWidth="1"/>
    <col min="5" max="5" width="21.42578125" customWidth="1"/>
    <col min="6" max="12" width="7.5703125" hidden="1" customWidth="1"/>
    <col min="13" max="19" width="11.42578125" customWidth="1"/>
  </cols>
  <sheetData>
    <row r="1" spans="1:19" ht="36" customHeight="1">
      <c r="A1" s="154"/>
      <c r="B1" s="188" t="s">
        <v>1078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89" t="s">
        <v>1021</v>
      </c>
      <c r="B2" s="190" t="s">
        <v>0</v>
      </c>
      <c r="C2" s="192" t="s">
        <v>1</v>
      </c>
      <c r="D2" s="192" t="s">
        <v>2</v>
      </c>
      <c r="E2" s="193" t="s">
        <v>3</v>
      </c>
      <c r="F2" s="194" t="s">
        <v>1022</v>
      </c>
      <c r="G2" s="175"/>
      <c r="H2" s="175"/>
      <c r="I2" s="175"/>
      <c r="J2" s="175"/>
      <c r="K2" s="175"/>
      <c r="L2" s="176"/>
      <c r="M2" s="195" t="s">
        <v>1023</v>
      </c>
      <c r="N2" s="175"/>
      <c r="O2" s="175"/>
      <c r="P2" s="175"/>
      <c r="Q2" s="175"/>
      <c r="R2" s="175"/>
      <c r="S2" s="176"/>
    </row>
    <row r="3" spans="1:19" ht="18">
      <c r="A3" s="168"/>
      <c r="B3" s="191"/>
      <c r="C3" s="191"/>
      <c r="D3" s="191"/>
      <c r="E3" s="191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44799</v>
      </c>
      <c r="N3" s="156">
        <v>44800</v>
      </c>
      <c r="O3" s="156">
        <v>44801</v>
      </c>
      <c r="P3" s="156">
        <v>44802</v>
      </c>
      <c r="Q3" s="156">
        <v>44803</v>
      </c>
      <c r="R3" s="156">
        <v>44804</v>
      </c>
      <c r="S3" s="156">
        <v>44805</v>
      </c>
    </row>
    <row r="4" spans="1:19" ht="75">
      <c r="A4" s="157" t="str">
        <f>VLOOKUP(B4,排序表!A:B,2,0)&amp;IF(RIGHT(C4,3)="衛生所","0","1")</f>
        <v>011</v>
      </c>
      <c r="B4" s="158" t="s">
        <v>982</v>
      </c>
      <c r="C4" s="159" t="s">
        <v>454</v>
      </c>
      <c r="D4" s="159" t="s">
        <v>1032</v>
      </c>
      <c r="E4" s="160" t="s">
        <v>652</v>
      </c>
      <c r="F4" s="161"/>
      <c r="G4" s="162" t="s">
        <v>1079</v>
      </c>
      <c r="H4" s="162" t="s">
        <v>1079</v>
      </c>
      <c r="I4" s="162"/>
      <c r="J4" s="162"/>
      <c r="K4" s="163" t="s">
        <v>1079</v>
      </c>
      <c r="L4" s="163"/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20">
      <c r="A5" s="157" t="str">
        <f>VLOOKUP(B5,排序表!A:B,2,0)&amp;IF(RIGHT(C5,3)="衛生所","0","1")</f>
        <v>011</v>
      </c>
      <c r="B5" s="158" t="s">
        <v>982</v>
      </c>
      <c r="C5" s="159" t="s">
        <v>203</v>
      </c>
      <c r="D5" s="159" t="s">
        <v>1080</v>
      </c>
      <c r="E5" s="160" t="s">
        <v>205</v>
      </c>
      <c r="F5" s="161" t="s">
        <v>1081</v>
      </c>
      <c r="G5" s="162" t="s">
        <v>1081</v>
      </c>
      <c r="H5" s="162" t="s">
        <v>1081</v>
      </c>
      <c r="I5" s="162" t="s">
        <v>1081</v>
      </c>
      <c r="J5" s="162" t="s">
        <v>1081</v>
      </c>
      <c r="K5" s="163" t="s">
        <v>1081</v>
      </c>
      <c r="L5" s="163" t="s">
        <v>1081</v>
      </c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198</v>
      </c>
      <c r="D6" s="159" t="s">
        <v>199</v>
      </c>
      <c r="E6" s="160" t="s">
        <v>200</v>
      </c>
      <c r="F6" s="161"/>
      <c r="G6" s="162" t="s">
        <v>1082</v>
      </c>
      <c r="H6" s="162" t="s">
        <v>1082</v>
      </c>
      <c r="I6" s="162" t="s">
        <v>1082</v>
      </c>
      <c r="J6" s="162" t="s">
        <v>1082</v>
      </c>
      <c r="K6" s="163" t="s">
        <v>1082</v>
      </c>
      <c r="L6" s="163" t="s">
        <v>1082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36">
      <c r="A7" s="157" t="str">
        <f>VLOOKUP(B7,排序表!A:B,2,0)&amp;IF(RIGHT(C7,3)="衛生所","0","1")</f>
        <v>011</v>
      </c>
      <c r="B7" s="158" t="s">
        <v>982</v>
      </c>
      <c r="C7" s="159" t="s">
        <v>626</v>
      </c>
      <c r="D7" s="159" t="s">
        <v>627</v>
      </c>
      <c r="E7" s="160" t="s">
        <v>628</v>
      </c>
      <c r="F7" s="161"/>
      <c r="G7" s="162" t="s">
        <v>1083</v>
      </c>
      <c r="H7" s="162" t="s">
        <v>1083</v>
      </c>
      <c r="I7" s="162"/>
      <c r="J7" s="162"/>
      <c r="K7" s="163" t="s">
        <v>1084</v>
      </c>
      <c r="L7" s="163"/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316</v>
      </c>
      <c r="D8" s="159" t="s">
        <v>317</v>
      </c>
      <c r="E8" s="160" t="s">
        <v>318</v>
      </c>
      <c r="F8" s="161"/>
      <c r="G8" s="162" t="s">
        <v>1085</v>
      </c>
      <c r="H8" s="162" t="s">
        <v>1085</v>
      </c>
      <c r="I8" s="162"/>
      <c r="J8" s="162" t="s">
        <v>1085</v>
      </c>
      <c r="K8" s="163" t="s">
        <v>1085</v>
      </c>
      <c r="L8" s="163" t="s">
        <v>1085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192</v>
      </c>
      <c r="D9" s="159" t="s">
        <v>1059</v>
      </c>
      <c r="E9" s="160" t="s">
        <v>194</v>
      </c>
      <c r="F9" s="161"/>
      <c r="G9" s="162" t="s">
        <v>1079</v>
      </c>
      <c r="H9" s="162" t="s">
        <v>1086</v>
      </c>
      <c r="I9" s="162" t="s">
        <v>1085</v>
      </c>
      <c r="J9" s="162" t="s">
        <v>1085</v>
      </c>
      <c r="K9" s="163" t="s">
        <v>1079</v>
      </c>
      <c r="L9" s="163" t="s">
        <v>1085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301</v>
      </c>
      <c r="D10" s="159" t="s">
        <v>302</v>
      </c>
      <c r="E10" s="160" t="s">
        <v>303</v>
      </c>
      <c r="F10" s="161"/>
      <c r="G10" s="162" t="s">
        <v>1087</v>
      </c>
      <c r="H10" s="162" t="s">
        <v>1088</v>
      </c>
      <c r="I10" s="162"/>
      <c r="J10" s="162"/>
      <c r="K10" s="163" t="s">
        <v>1089</v>
      </c>
      <c r="L10" s="163" t="s">
        <v>1090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36">
      <c r="A11" s="157" t="str">
        <f>VLOOKUP(B11,排序表!A:B,2,0)&amp;IF(RIGHT(C11,3)="衛生所","0","1")</f>
        <v>011</v>
      </c>
      <c r="B11" s="158" t="s">
        <v>982</v>
      </c>
      <c r="C11" s="159" t="s">
        <v>209</v>
      </c>
      <c r="D11" s="159" t="s">
        <v>210</v>
      </c>
      <c r="E11" s="160" t="s">
        <v>211</v>
      </c>
      <c r="F11" s="161"/>
      <c r="G11" s="162" t="s">
        <v>1091</v>
      </c>
      <c r="H11" s="162" t="s">
        <v>1083</v>
      </c>
      <c r="I11" s="162"/>
      <c r="J11" s="162"/>
      <c r="K11" s="163"/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75">
      <c r="A12" s="157" t="str">
        <f>VLOOKUP(B12,排序表!A:B,2,0)&amp;IF(RIGHT(C12,3)="衛生所","0","1")</f>
        <v>011</v>
      </c>
      <c r="B12" s="158" t="s">
        <v>982</v>
      </c>
      <c r="C12" s="159" t="s">
        <v>593</v>
      </c>
      <c r="D12" s="159" t="s">
        <v>594</v>
      </c>
      <c r="E12" s="160" t="s">
        <v>595</v>
      </c>
      <c r="F12" s="161"/>
      <c r="G12" s="162" t="s">
        <v>1092</v>
      </c>
      <c r="H12" s="162"/>
      <c r="I12" s="162"/>
      <c r="J12" s="162"/>
      <c r="K12" s="163" t="s">
        <v>1092</v>
      </c>
      <c r="L12" s="163"/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20">
      <c r="A13" s="157" t="str">
        <f>VLOOKUP(B13,排序表!A:B,2,0)&amp;IF(RIGHT(C13,3)="衛生所","0","1")</f>
        <v>011</v>
      </c>
      <c r="B13" s="158" t="s">
        <v>982</v>
      </c>
      <c r="C13" s="159" t="s">
        <v>248</v>
      </c>
      <c r="D13" s="159" t="s">
        <v>249</v>
      </c>
      <c r="E13" s="160" t="s">
        <v>250</v>
      </c>
      <c r="F13" s="161" t="s">
        <v>1085</v>
      </c>
      <c r="G13" s="162" t="s">
        <v>1085</v>
      </c>
      <c r="H13" s="162" t="s">
        <v>1085</v>
      </c>
      <c r="I13" s="162" t="s">
        <v>1085</v>
      </c>
      <c r="J13" s="162" t="s">
        <v>1085</v>
      </c>
      <c r="K13" s="163" t="s">
        <v>1085</v>
      </c>
      <c r="L13" s="163" t="s">
        <v>1085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20">
      <c r="A14" s="157" t="str">
        <f>VLOOKUP(B14,排序表!A:B,2,0)&amp;IF(RIGHT(C14,3)="衛生所","0","1")</f>
        <v>011</v>
      </c>
      <c r="B14" s="158" t="s">
        <v>982</v>
      </c>
      <c r="C14" s="159" t="s">
        <v>307</v>
      </c>
      <c r="D14" s="159" t="s">
        <v>308</v>
      </c>
      <c r="E14" s="160" t="s">
        <v>309</v>
      </c>
      <c r="F14" s="161" t="s">
        <v>1093</v>
      </c>
      <c r="G14" s="162" t="s">
        <v>1082</v>
      </c>
      <c r="H14" s="162" t="s">
        <v>1082</v>
      </c>
      <c r="I14" s="162" t="s">
        <v>1082</v>
      </c>
      <c r="J14" s="162" t="s">
        <v>1082</v>
      </c>
      <c r="K14" s="163" t="s">
        <v>1082</v>
      </c>
      <c r="L14" s="163" t="s">
        <v>1082</v>
      </c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547</v>
      </c>
      <c r="D15" s="159" t="s">
        <v>591</v>
      </c>
      <c r="E15" s="160" t="s">
        <v>592</v>
      </c>
      <c r="F15" s="161" t="s">
        <v>1090</v>
      </c>
      <c r="G15" s="162" t="s">
        <v>1094</v>
      </c>
      <c r="H15" s="162" t="s">
        <v>1094</v>
      </c>
      <c r="I15" s="162" t="s">
        <v>1090</v>
      </c>
      <c r="J15" s="162" t="s">
        <v>1094</v>
      </c>
      <c r="K15" s="163" t="s">
        <v>1094</v>
      </c>
      <c r="L15" s="163" t="s">
        <v>1094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36">
      <c r="A16" s="157" t="str">
        <f>VLOOKUP(B16,排序表!A:B,2,0)&amp;IF(RIGHT(C16,3)="衛生所","0","1")</f>
        <v>011</v>
      </c>
      <c r="B16" s="158" t="s">
        <v>982</v>
      </c>
      <c r="C16" s="159" t="s">
        <v>272</v>
      </c>
      <c r="D16" s="159" t="s">
        <v>273</v>
      </c>
      <c r="E16" s="160" t="s">
        <v>274</v>
      </c>
      <c r="F16" s="161"/>
      <c r="G16" s="162" t="s">
        <v>1095</v>
      </c>
      <c r="H16" s="162" t="s">
        <v>1096</v>
      </c>
      <c r="I16" s="162"/>
      <c r="J16" s="162"/>
      <c r="K16" s="163" t="s">
        <v>1097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30">
      <c r="A17" s="157" t="str">
        <f>VLOOKUP(B17,排序表!A:B,2,0)&amp;IF(RIGHT(C17,3)="衛生所","0","1")</f>
        <v>011</v>
      </c>
      <c r="B17" s="158" t="s">
        <v>982</v>
      </c>
      <c r="C17" s="159" t="s">
        <v>474</v>
      </c>
      <c r="D17" s="159" t="s">
        <v>609</v>
      </c>
      <c r="E17" s="160" t="s">
        <v>610</v>
      </c>
      <c r="F17" s="161"/>
      <c r="G17" s="162" t="s">
        <v>1084</v>
      </c>
      <c r="H17" s="162" t="s">
        <v>1098</v>
      </c>
      <c r="I17" s="162"/>
      <c r="J17" s="162" t="s">
        <v>1099</v>
      </c>
      <c r="K17" s="163"/>
      <c r="L17" s="163" t="s">
        <v>1100</v>
      </c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8">
      <c r="A18" s="157" t="str">
        <f>VLOOKUP(B18,排序表!A:B,2,0)&amp;IF(RIGHT(C18,3)="衛生所","0","1")</f>
        <v>011</v>
      </c>
      <c r="B18" s="158" t="s">
        <v>982</v>
      </c>
      <c r="C18" s="159" t="s">
        <v>606</v>
      </c>
      <c r="D18" s="159" t="s">
        <v>607</v>
      </c>
      <c r="E18" s="160" t="s">
        <v>608</v>
      </c>
      <c r="F18" s="161"/>
      <c r="G18" s="162" t="s">
        <v>1101</v>
      </c>
      <c r="H18" s="162"/>
      <c r="I18" s="162"/>
      <c r="J18" s="162"/>
      <c r="K18" s="163" t="s">
        <v>1089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321</v>
      </c>
      <c r="D19" s="159" t="s">
        <v>322</v>
      </c>
      <c r="E19" s="160" t="s">
        <v>323</v>
      </c>
      <c r="F19" s="161"/>
      <c r="G19" s="162" t="s">
        <v>1082</v>
      </c>
      <c r="H19" s="162" t="s">
        <v>1082</v>
      </c>
      <c r="I19" s="162"/>
      <c r="J19" s="162" t="s">
        <v>1082</v>
      </c>
      <c r="K19" s="163"/>
      <c r="L19" s="163" t="s">
        <v>1082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75">
      <c r="A20" s="157" t="str">
        <f>VLOOKUP(B20,排序表!A:B,2,0)&amp;IF(RIGHT(C20,3)="衛生所","0","1")</f>
        <v>011</v>
      </c>
      <c r="B20" s="158" t="s">
        <v>982</v>
      </c>
      <c r="C20" s="159" t="s">
        <v>457</v>
      </c>
      <c r="D20" s="159" t="s">
        <v>1055</v>
      </c>
      <c r="E20" s="160" t="s">
        <v>642</v>
      </c>
      <c r="F20" s="161"/>
      <c r="G20" s="162" t="s">
        <v>1102</v>
      </c>
      <c r="H20" s="162" t="s">
        <v>1102</v>
      </c>
      <c r="I20" s="162"/>
      <c r="J20" s="162"/>
      <c r="K20" s="163" t="s">
        <v>1102</v>
      </c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90">
      <c r="A21" s="157" t="str">
        <f>VLOOKUP(B21,排序表!A:B,2,0)&amp;IF(RIGHT(C21,3)="衛生所","0","1")</f>
        <v>011</v>
      </c>
      <c r="B21" s="158" t="s">
        <v>982</v>
      </c>
      <c r="C21" s="159" t="s">
        <v>239</v>
      </c>
      <c r="D21" s="159" t="s">
        <v>240</v>
      </c>
      <c r="E21" s="160" t="s">
        <v>241</v>
      </c>
      <c r="F21" s="161"/>
      <c r="G21" s="162" t="s">
        <v>1085</v>
      </c>
      <c r="H21" s="162" t="s">
        <v>1085</v>
      </c>
      <c r="I21" s="162" t="s">
        <v>1085</v>
      </c>
      <c r="J21" s="162" t="s">
        <v>1085</v>
      </c>
      <c r="K21" s="163" t="s">
        <v>1085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36">
      <c r="A22" s="157" t="str">
        <f>VLOOKUP(B22,排序表!A:B,2,0)&amp;IF(RIGHT(C22,3)="衛生所","0","1")</f>
        <v>011</v>
      </c>
      <c r="B22" s="158" t="s">
        <v>982</v>
      </c>
      <c r="C22" s="159" t="s">
        <v>290</v>
      </c>
      <c r="D22" s="159" t="s">
        <v>291</v>
      </c>
      <c r="E22" s="160" t="s">
        <v>1058</v>
      </c>
      <c r="F22" s="161"/>
      <c r="G22" s="162" t="s">
        <v>1085</v>
      </c>
      <c r="H22" s="162" t="s">
        <v>1103</v>
      </c>
      <c r="I22" s="162"/>
      <c r="J22" s="162"/>
      <c r="K22" s="163"/>
      <c r="L22" s="163"/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295</v>
      </c>
      <c r="D23" s="159" t="s">
        <v>296</v>
      </c>
      <c r="E23" s="160" t="s">
        <v>1042</v>
      </c>
      <c r="F23" s="161"/>
      <c r="G23" s="162" t="s">
        <v>1085</v>
      </c>
      <c r="H23" s="162" t="s">
        <v>1085</v>
      </c>
      <c r="I23" s="162"/>
      <c r="J23" s="162" t="s">
        <v>1085</v>
      </c>
      <c r="K23" s="163"/>
      <c r="L23" s="163" t="s">
        <v>1085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8">
      <c r="A24" s="157" t="str">
        <f>VLOOKUP(B24,排序表!A:B,2,0)&amp;IF(RIGHT(C24,3)="衛生所","0","1")</f>
        <v>011</v>
      </c>
      <c r="B24" s="158" t="s">
        <v>982</v>
      </c>
      <c r="C24" s="159" t="s">
        <v>491</v>
      </c>
      <c r="D24" s="159" t="s">
        <v>596</v>
      </c>
      <c r="E24" s="160" t="s">
        <v>597</v>
      </c>
      <c r="F24" s="161"/>
      <c r="G24" s="162" t="s">
        <v>1104</v>
      </c>
      <c r="H24" s="162" t="s">
        <v>1105</v>
      </c>
      <c r="I24" s="162"/>
      <c r="J24" s="162"/>
      <c r="K24" s="163"/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90">
      <c r="A25" s="157" t="str">
        <f>VLOOKUP(B25,排序表!A:B,2,0)&amp;IF(RIGHT(C25,3)="衛生所","0","1")</f>
        <v>011</v>
      </c>
      <c r="B25" s="158" t="s">
        <v>982</v>
      </c>
      <c r="C25" s="159" t="s">
        <v>245</v>
      </c>
      <c r="D25" s="159" t="s">
        <v>246</v>
      </c>
      <c r="E25" s="160" t="s">
        <v>247</v>
      </c>
      <c r="F25" s="161"/>
      <c r="G25" s="162" t="s">
        <v>1106</v>
      </c>
      <c r="H25" s="162" t="s">
        <v>1095</v>
      </c>
      <c r="I25" s="162" t="s">
        <v>1101</v>
      </c>
      <c r="J25" s="162" t="s">
        <v>1084</v>
      </c>
      <c r="K25" s="163"/>
      <c r="L25" s="163" t="s">
        <v>1098</v>
      </c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470</v>
      </c>
      <c r="D26" s="159" t="s">
        <v>613</v>
      </c>
      <c r="E26" s="160" t="s">
        <v>614</v>
      </c>
      <c r="F26" s="161"/>
      <c r="G26" s="162" t="s">
        <v>1085</v>
      </c>
      <c r="H26" s="162" t="s">
        <v>1085</v>
      </c>
      <c r="I26" s="162" t="s">
        <v>1085</v>
      </c>
      <c r="J26" s="162" t="s">
        <v>1085</v>
      </c>
      <c r="K26" s="163" t="s">
        <v>1085</v>
      </c>
      <c r="L26" s="163" t="s">
        <v>1085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36">
      <c r="A27" s="157" t="str">
        <f>VLOOKUP(B27,排序表!A:B,2,0)&amp;IF(RIGHT(C27,3)="衛生所","0","1")</f>
        <v>011</v>
      </c>
      <c r="B27" s="158" t="s">
        <v>982</v>
      </c>
      <c r="C27" s="159" t="s">
        <v>276</v>
      </c>
      <c r="D27" s="159" t="s">
        <v>277</v>
      </c>
      <c r="E27" s="160" t="s">
        <v>278</v>
      </c>
      <c r="F27" s="161"/>
      <c r="G27" s="162" t="s">
        <v>1094</v>
      </c>
      <c r="H27" s="162" t="s">
        <v>1094</v>
      </c>
      <c r="I27" s="162" t="s">
        <v>1083</v>
      </c>
      <c r="J27" s="162"/>
      <c r="K27" s="163"/>
      <c r="L27" s="163"/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120">
      <c r="A28" s="157" t="str">
        <f>VLOOKUP(B28,排序表!A:B,2,0)&amp;IF(RIGHT(C28,3)="衛生所","0","1")</f>
        <v>011</v>
      </c>
      <c r="B28" s="158" t="s">
        <v>982</v>
      </c>
      <c r="C28" s="159" t="s">
        <v>221</v>
      </c>
      <c r="D28" s="159" t="s">
        <v>222</v>
      </c>
      <c r="E28" s="160" t="s">
        <v>223</v>
      </c>
      <c r="F28" s="161" t="s">
        <v>1085</v>
      </c>
      <c r="G28" s="162" t="s">
        <v>1085</v>
      </c>
      <c r="H28" s="162" t="s">
        <v>1085</v>
      </c>
      <c r="I28" s="162" t="s">
        <v>1085</v>
      </c>
      <c r="J28" s="162" t="s">
        <v>1085</v>
      </c>
      <c r="K28" s="163" t="s">
        <v>1085</v>
      </c>
      <c r="L28" s="163" t="s">
        <v>1085</v>
      </c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461</v>
      </c>
      <c r="D29" s="159" t="s">
        <v>634</v>
      </c>
      <c r="E29" s="160" t="s">
        <v>635</v>
      </c>
      <c r="F29" s="161"/>
      <c r="G29" s="162" t="s">
        <v>1085</v>
      </c>
      <c r="H29" s="162" t="s">
        <v>1085</v>
      </c>
      <c r="I29" s="162"/>
      <c r="J29" s="162" t="s">
        <v>1085</v>
      </c>
      <c r="K29" s="163" t="s">
        <v>1085</v>
      </c>
      <c r="L29" s="163" t="s">
        <v>1085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8">
      <c r="A30" s="157" t="str">
        <f>VLOOKUP(B30,排序表!A:B,2,0)&amp;IF(RIGHT(C30,3)="衛生所","0","1")</f>
        <v>011</v>
      </c>
      <c r="B30" s="158" t="s">
        <v>982</v>
      </c>
      <c r="C30" s="159" t="s">
        <v>216</v>
      </c>
      <c r="D30" s="159" t="s">
        <v>217</v>
      </c>
      <c r="E30" s="160" t="s">
        <v>218</v>
      </c>
      <c r="F30" s="161"/>
      <c r="G30" s="162" t="s">
        <v>1094</v>
      </c>
      <c r="H30" s="162" t="s">
        <v>1094</v>
      </c>
      <c r="I30" s="162"/>
      <c r="J30" s="162"/>
      <c r="K30" s="163"/>
      <c r="L30" s="163"/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05">
      <c r="A31" s="157" t="str">
        <f>VLOOKUP(B31,排序表!A:B,2,0)&amp;IF(RIGHT(C31,3)="衛生所","0","1")</f>
        <v>021</v>
      </c>
      <c r="B31" s="158" t="s">
        <v>962</v>
      </c>
      <c r="C31" s="159" t="s">
        <v>143</v>
      </c>
      <c r="D31" s="159" t="s">
        <v>144</v>
      </c>
      <c r="E31" s="160" t="s">
        <v>145</v>
      </c>
      <c r="F31" s="161"/>
      <c r="G31" s="162" t="s">
        <v>1102</v>
      </c>
      <c r="H31" s="162" t="s">
        <v>1084</v>
      </c>
      <c r="I31" s="162"/>
      <c r="J31" s="162" t="s">
        <v>1084</v>
      </c>
      <c r="K31" s="163" t="s">
        <v>1084</v>
      </c>
      <c r="L31" s="163" t="s">
        <v>1102</v>
      </c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463</v>
      </c>
      <c r="D32" s="159" t="s">
        <v>700</v>
      </c>
      <c r="E32" s="160" t="s">
        <v>701</v>
      </c>
      <c r="F32" s="161"/>
      <c r="G32" s="162" t="s">
        <v>1107</v>
      </c>
      <c r="H32" s="162" t="s">
        <v>1107</v>
      </c>
      <c r="I32" s="162" t="s">
        <v>1086</v>
      </c>
      <c r="J32" s="162" t="s">
        <v>1086</v>
      </c>
      <c r="K32" s="163" t="s">
        <v>1086</v>
      </c>
      <c r="L32" s="163" t="s">
        <v>1079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36">
      <c r="A33" s="157" t="str">
        <f>VLOOKUP(B33,排序表!A:B,2,0)&amp;IF(RIGHT(C33,3)="衛生所","0","1")</f>
        <v>021</v>
      </c>
      <c r="B33" s="158" t="s">
        <v>962</v>
      </c>
      <c r="C33" s="159" t="s">
        <v>125</v>
      </c>
      <c r="D33" s="159" t="s">
        <v>126</v>
      </c>
      <c r="E33" s="160" t="s">
        <v>127</v>
      </c>
      <c r="F33" s="161"/>
      <c r="G33" s="162"/>
      <c r="H33" s="162"/>
      <c r="I33" s="162"/>
      <c r="J33" s="162" t="s">
        <v>1100</v>
      </c>
      <c r="K33" s="163" t="s">
        <v>1084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90">
      <c r="A34" s="157" t="str">
        <f>VLOOKUP(B34,排序表!A:B,2,0)&amp;IF(RIGHT(C34,3)="衛生所","0","1")</f>
        <v>021</v>
      </c>
      <c r="B34" s="158" t="s">
        <v>962</v>
      </c>
      <c r="C34" s="159" t="s">
        <v>689</v>
      </c>
      <c r="D34" s="159" t="s">
        <v>690</v>
      </c>
      <c r="E34" s="160" t="s">
        <v>691</v>
      </c>
      <c r="F34" s="161"/>
      <c r="G34" s="162" t="s">
        <v>1096</v>
      </c>
      <c r="H34" s="162" t="s">
        <v>1082</v>
      </c>
      <c r="I34" s="162"/>
      <c r="J34" s="162"/>
      <c r="K34" s="163" t="s">
        <v>1095</v>
      </c>
      <c r="L34" s="163" t="s">
        <v>1097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75">
      <c r="A35" s="157" t="str">
        <f>VLOOKUP(B35,排序表!A:B,2,0)&amp;IF(RIGHT(C35,3)="衛生所","0","1")</f>
        <v>021</v>
      </c>
      <c r="B35" s="158" t="s">
        <v>962</v>
      </c>
      <c r="C35" s="159" t="s">
        <v>472</v>
      </c>
      <c r="D35" s="159" t="s">
        <v>687</v>
      </c>
      <c r="E35" s="160" t="s">
        <v>688</v>
      </c>
      <c r="F35" s="161"/>
      <c r="G35" s="162" t="s">
        <v>1100</v>
      </c>
      <c r="H35" s="162" t="s">
        <v>1100</v>
      </c>
      <c r="I35" s="162"/>
      <c r="J35" s="162"/>
      <c r="K35" s="163" t="s">
        <v>1100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75">
      <c r="A36" s="157" t="str">
        <f>VLOOKUP(B36,排序表!A:B,2,0)&amp;IF(RIGHT(C36,3)="衛生所","0","1")</f>
        <v>021</v>
      </c>
      <c r="B36" s="158" t="s">
        <v>962</v>
      </c>
      <c r="C36" s="159" t="s">
        <v>84</v>
      </c>
      <c r="D36" s="159" t="s">
        <v>85</v>
      </c>
      <c r="E36" s="160" t="s">
        <v>86</v>
      </c>
      <c r="F36" s="161"/>
      <c r="G36" s="162" t="s">
        <v>1108</v>
      </c>
      <c r="H36" s="162" t="s">
        <v>1108</v>
      </c>
      <c r="I36" s="162"/>
      <c r="J36" s="162"/>
      <c r="K36" s="163" t="s">
        <v>1108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105">
      <c r="A37" s="157" t="str">
        <f>VLOOKUP(B37,排序表!A:B,2,0)&amp;IF(RIGHT(C37,3)="衛生所","0","1")</f>
        <v>021</v>
      </c>
      <c r="B37" s="158" t="s">
        <v>962</v>
      </c>
      <c r="C37" s="159" t="s">
        <v>495</v>
      </c>
      <c r="D37" s="159" t="s">
        <v>680</v>
      </c>
      <c r="E37" s="160" t="s">
        <v>681</v>
      </c>
      <c r="F37" s="161"/>
      <c r="G37" s="162" t="s">
        <v>1082</v>
      </c>
      <c r="H37" s="162" t="s">
        <v>1082</v>
      </c>
      <c r="I37" s="162" t="s">
        <v>1082</v>
      </c>
      <c r="J37" s="162" t="s">
        <v>1082</v>
      </c>
      <c r="K37" s="163" t="s">
        <v>1082</v>
      </c>
      <c r="L37" s="163" t="s">
        <v>1082</v>
      </c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682</v>
      </c>
      <c r="D38" s="159" t="s">
        <v>680</v>
      </c>
      <c r="E38" s="160" t="s">
        <v>681</v>
      </c>
      <c r="F38" s="161"/>
      <c r="G38" s="162" t="s">
        <v>1082</v>
      </c>
      <c r="H38" s="162" t="s">
        <v>1082</v>
      </c>
      <c r="I38" s="162"/>
      <c r="J38" s="162" t="s">
        <v>1082</v>
      </c>
      <c r="K38" s="163" t="s">
        <v>1082</v>
      </c>
      <c r="L38" s="163" t="s">
        <v>1082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36">
      <c r="A39" s="157" t="str">
        <f>VLOOKUP(B39,排序表!A:B,2,0)&amp;IF(RIGHT(C39,3)="衛生所","0","1")</f>
        <v>021</v>
      </c>
      <c r="B39" s="158" t="s">
        <v>962</v>
      </c>
      <c r="C39" s="159" t="s">
        <v>475</v>
      </c>
      <c r="D39" s="159" t="s">
        <v>1068</v>
      </c>
      <c r="E39" s="160" t="s">
        <v>727</v>
      </c>
      <c r="F39" s="161"/>
      <c r="G39" s="162" t="s">
        <v>1084</v>
      </c>
      <c r="H39" s="162" t="s">
        <v>1099</v>
      </c>
      <c r="I39" s="162"/>
      <c r="J39" s="162"/>
      <c r="K39" s="163"/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469</v>
      </c>
      <c r="D40" s="159" t="s">
        <v>666</v>
      </c>
      <c r="E40" s="160" t="s">
        <v>667</v>
      </c>
      <c r="F40" s="161"/>
      <c r="G40" s="162" t="s">
        <v>1109</v>
      </c>
      <c r="H40" s="162" t="s">
        <v>1110</v>
      </c>
      <c r="I40" s="162" t="s">
        <v>1111</v>
      </c>
      <c r="J40" s="162" t="s">
        <v>1110</v>
      </c>
      <c r="K40" s="163" t="s">
        <v>1112</v>
      </c>
      <c r="L40" s="163" t="s">
        <v>1096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20">
      <c r="A41" s="157" t="str">
        <f>VLOOKUP(B41,排序表!A:B,2,0)&amp;IF(RIGHT(C41,3)="衛生所","0","1")</f>
        <v>021</v>
      </c>
      <c r="B41" s="158" t="s">
        <v>962</v>
      </c>
      <c r="C41" s="159" t="s">
        <v>109</v>
      </c>
      <c r="D41" s="159" t="s">
        <v>110</v>
      </c>
      <c r="E41" s="160" t="s">
        <v>111</v>
      </c>
      <c r="F41" s="161" t="s">
        <v>1082</v>
      </c>
      <c r="G41" s="162" t="s">
        <v>1082</v>
      </c>
      <c r="H41" s="162" t="s">
        <v>1082</v>
      </c>
      <c r="I41" s="162" t="s">
        <v>1082</v>
      </c>
      <c r="J41" s="162" t="s">
        <v>1082</v>
      </c>
      <c r="K41" s="163" t="s">
        <v>1082</v>
      </c>
      <c r="L41" s="163" t="s">
        <v>1082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36">
      <c r="A42" s="157" t="str">
        <f>VLOOKUP(B42,排序表!A:B,2,0)&amp;IF(RIGHT(C42,3)="衛生所","0","1")</f>
        <v>021</v>
      </c>
      <c r="B42" s="158" t="s">
        <v>962</v>
      </c>
      <c r="C42" s="159" t="s">
        <v>131</v>
      </c>
      <c r="D42" s="159" t="s">
        <v>132</v>
      </c>
      <c r="E42" s="160" t="s">
        <v>133</v>
      </c>
      <c r="F42" s="161"/>
      <c r="G42" s="162"/>
      <c r="H42" s="162"/>
      <c r="I42" s="162"/>
      <c r="J42" s="162"/>
      <c r="K42" s="163"/>
      <c r="L42" s="163"/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75">
      <c r="A43" s="157" t="str">
        <f>VLOOKUP(B43,排序表!A:B,2,0)&amp;IF(RIGHT(C43,3)="衛生所","0","1")</f>
        <v>021</v>
      </c>
      <c r="B43" s="158" t="s">
        <v>962</v>
      </c>
      <c r="C43" s="159" t="s">
        <v>88</v>
      </c>
      <c r="D43" s="159" t="s">
        <v>89</v>
      </c>
      <c r="E43" s="160" t="s">
        <v>90</v>
      </c>
      <c r="F43" s="161"/>
      <c r="G43" s="162" t="s">
        <v>1111</v>
      </c>
      <c r="H43" s="162" t="s">
        <v>1101</v>
      </c>
      <c r="I43" s="162" t="s">
        <v>1084</v>
      </c>
      <c r="J43" s="162" t="s">
        <v>1113</v>
      </c>
      <c r="K43" s="163" t="s">
        <v>1114</v>
      </c>
      <c r="L43" s="163" t="s">
        <v>1104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90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1085</v>
      </c>
      <c r="H44" s="162" t="s">
        <v>1085</v>
      </c>
      <c r="I44" s="162" t="s">
        <v>1085</v>
      </c>
      <c r="J44" s="162"/>
      <c r="K44" s="163" t="s">
        <v>1085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106</v>
      </c>
      <c r="D45" s="159" t="s">
        <v>107</v>
      </c>
      <c r="E45" s="160" t="s">
        <v>108</v>
      </c>
      <c r="F45" s="161"/>
      <c r="G45" s="162" t="s">
        <v>1082</v>
      </c>
      <c r="H45" s="162" t="s">
        <v>1082</v>
      </c>
      <c r="I45" s="162"/>
      <c r="J45" s="162" t="s">
        <v>1082</v>
      </c>
      <c r="K45" s="163" t="s">
        <v>1082</v>
      </c>
      <c r="L45" s="163" t="s">
        <v>1082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60">
      <c r="A46" s="157" t="str">
        <f>VLOOKUP(B46,排序表!A:B,2,0)&amp;IF(RIGHT(C46,3)="衛生所","0","1")</f>
        <v>021</v>
      </c>
      <c r="B46" s="158" t="s">
        <v>962</v>
      </c>
      <c r="C46" s="159" t="s">
        <v>663</v>
      </c>
      <c r="D46" s="159" t="s">
        <v>664</v>
      </c>
      <c r="E46" s="160" t="s">
        <v>665</v>
      </c>
      <c r="F46" s="161"/>
      <c r="G46" s="162"/>
      <c r="H46" s="162"/>
      <c r="I46" s="162"/>
      <c r="J46" s="162"/>
      <c r="K46" s="163"/>
      <c r="L46" s="163" t="s">
        <v>1115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8">
      <c r="A47" s="157" t="str">
        <f>VLOOKUP(B47,排序表!A:B,2,0)&amp;IF(RIGHT(C47,3)="衛生所","0","1")</f>
        <v>021</v>
      </c>
      <c r="B47" s="158" t="s">
        <v>962</v>
      </c>
      <c r="C47" s="159" t="s">
        <v>92</v>
      </c>
      <c r="D47" s="159" t="s">
        <v>93</v>
      </c>
      <c r="E47" s="160" t="s">
        <v>94</v>
      </c>
      <c r="F47" s="161"/>
      <c r="G47" s="162" t="s">
        <v>1098</v>
      </c>
      <c r="H47" s="162"/>
      <c r="I47" s="162"/>
      <c r="J47" s="162"/>
      <c r="K47" s="163"/>
      <c r="L47" s="163"/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90">
      <c r="A48" s="157" t="str">
        <f>VLOOKUP(B48,排序表!A:B,2,0)&amp;IF(RIGHT(C48,3)="衛生所","0","1")</f>
        <v>021</v>
      </c>
      <c r="B48" s="158" t="s">
        <v>962</v>
      </c>
      <c r="C48" s="159" t="s">
        <v>128</v>
      </c>
      <c r="D48" s="159" t="s">
        <v>129</v>
      </c>
      <c r="E48" s="160" t="s">
        <v>130</v>
      </c>
      <c r="F48" s="161"/>
      <c r="G48" s="162" t="s">
        <v>1085</v>
      </c>
      <c r="H48" s="162" t="s">
        <v>1085</v>
      </c>
      <c r="I48" s="162" t="s">
        <v>1085</v>
      </c>
      <c r="J48" s="162"/>
      <c r="K48" s="163" t="s">
        <v>1085</v>
      </c>
      <c r="L48" s="163"/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72</v>
      </c>
      <c r="D49" s="159" t="s">
        <v>73</v>
      </c>
      <c r="E49" s="160" t="s">
        <v>74</v>
      </c>
      <c r="F49" s="161" t="s">
        <v>1101</v>
      </c>
      <c r="G49" s="162" t="s">
        <v>1105</v>
      </c>
      <c r="H49" s="162" t="s">
        <v>1116</v>
      </c>
      <c r="I49" s="162" t="s">
        <v>1103</v>
      </c>
      <c r="J49" s="162" t="s">
        <v>1117</v>
      </c>
      <c r="K49" s="163" t="s">
        <v>1097</v>
      </c>
      <c r="L49" s="163" t="s">
        <v>1095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20">
      <c r="A50" s="157" t="str">
        <f>VLOOKUP(B50,排序表!A:B,2,0)&amp;IF(RIGHT(C50,3)="衛生所","0","1")</f>
        <v>021</v>
      </c>
      <c r="B50" s="158" t="s">
        <v>962</v>
      </c>
      <c r="C50" s="159" t="s">
        <v>113</v>
      </c>
      <c r="D50" s="159" t="s">
        <v>114</v>
      </c>
      <c r="E50" s="160" t="s">
        <v>115</v>
      </c>
      <c r="F50" s="161" t="s">
        <v>1082</v>
      </c>
      <c r="G50" s="162" t="s">
        <v>1082</v>
      </c>
      <c r="H50" s="162" t="s">
        <v>1082</v>
      </c>
      <c r="I50" s="162" t="s">
        <v>1082</v>
      </c>
      <c r="J50" s="162" t="s">
        <v>1082</v>
      </c>
      <c r="K50" s="163" t="s">
        <v>1082</v>
      </c>
      <c r="L50" s="163" t="s">
        <v>1082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05">
      <c r="A51" s="157" t="str">
        <f>VLOOKUP(B51,排序表!A:B,2,0)&amp;IF(RIGHT(C51,3)="衛生所","0","1")</f>
        <v>021</v>
      </c>
      <c r="B51" s="158" t="s">
        <v>962</v>
      </c>
      <c r="C51" s="159" t="s">
        <v>98</v>
      </c>
      <c r="D51" s="159" t="s">
        <v>99</v>
      </c>
      <c r="E51" s="160" t="s">
        <v>100</v>
      </c>
      <c r="F51" s="161"/>
      <c r="G51" s="162" t="s">
        <v>1085</v>
      </c>
      <c r="H51" s="162" t="s">
        <v>1085</v>
      </c>
      <c r="I51" s="162"/>
      <c r="J51" s="162" t="s">
        <v>1085</v>
      </c>
      <c r="K51" s="163" t="s">
        <v>1085</v>
      </c>
      <c r="L51" s="163" t="s">
        <v>1085</v>
      </c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90">
      <c r="A52" s="157" t="str">
        <f>VLOOKUP(B52,排序表!A:B,2,0)&amp;IF(RIGHT(C52,3)="衛生所","0","1")</f>
        <v>031</v>
      </c>
      <c r="B52" s="158" t="s">
        <v>975</v>
      </c>
      <c r="C52" s="159" t="s">
        <v>172</v>
      </c>
      <c r="D52" s="159" t="s">
        <v>173</v>
      </c>
      <c r="E52" s="160" t="s">
        <v>174</v>
      </c>
      <c r="F52" s="161"/>
      <c r="G52" s="162" t="s">
        <v>1085</v>
      </c>
      <c r="H52" s="162" t="s">
        <v>1085</v>
      </c>
      <c r="I52" s="162" t="s">
        <v>1085</v>
      </c>
      <c r="J52" s="162"/>
      <c r="K52" s="163" t="s">
        <v>1085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90">
      <c r="A53" s="157" t="str">
        <f>VLOOKUP(B53,排序表!A:B,2,0)&amp;IF(RIGHT(C53,3)="衛生所","0","1")</f>
        <v>031</v>
      </c>
      <c r="B53" s="158" t="s">
        <v>975</v>
      </c>
      <c r="C53" s="159" t="s">
        <v>157</v>
      </c>
      <c r="D53" s="159" t="s">
        <v>158</v>
      </c>
      <c r="E53" s="160" t="s">
        <v>159</v>
      </c>
      <c r="F53" s="161"/>
      <c r="G53" s="162" t="s">
        <v>1085</v>
      </c>
      <c r="H53" s="162" t="s">
        <v>1085</v>
      </c>
      <c r="I53" s="162"/>
      <c r="J53" s="162"/>
      <c r="K53" s="163" t="s">
        <v>1085</v>
      </c>
      <c r="L53" s="163"/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75">
      <c r="A54" s="157" t="str">
        <f>VLOOKUP(B54,排序表!A:B,2,0)&amp;IF(RIGHT(C54,3)="衛生所","0","1")</f>
        <v>031</v>
      </c>
      <c r="B54" s="158" t="s">
        <v>975</v>
      </c>
      <c r="C54" s="159" t="s">
        <v>169</v>
      </c>
      <c r="D54" s="159" t="s">
        <v>170</v>
      </c>
      <c r="E54" s="160" t="s">
        <v>171</v>
      </c>
      <c r="F54" s="161"/>
      <c r="G54" s="162" t="s">
        <v>1118</v>
      </c>
      <c r="H54" s="162" t="s">
        <v>1119</v>
      </c>
      <c r="I54" s="162" t="s">
        <v>1097</v>
      </c>
      <c r="J54" s="162"/>
      <c r="K54" s="163" t="s">
        <v>1084</v>
      </c>
      <c r="L54" s="163"/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160</v>
      </c>
      <c r="D55" s="159" t="s">
        <v>161</v>
      </c>
      <c r="E55" s="160" t="s">
        <v>162</v>
      </c>
      <c r="F55" s="161"/>
      <c r="G55" s="162" t="s">
        <v>1085</v>
      </c>
      <c r="H55" s="162" t="s">
        <v>1085</v>
      </c>
      <c r="I55" s="162" t="s">
        <v>1086</v>
      </c>
      <c r="J55" s="162" t="s">
        <v>1085</v>
      </c>
      <c r="K55" s="163" t="s">
        <v>1096</v>
      </c>
      <c r="L55" s="163" t="s">
        <v>1085</v>
      </c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041</v>
      </c>
      <c r="B56" s="158" t="s">
        <v>948</v>
      </c>
      <c r="C56" s="159" t="s">
        <v>37</v>
      </c>
      <c r="D56" s="159" t="s">
        <v>38</v>
      </c>
      <c r="E56" s="160" t="s">
        <v>39</v>
      </c>
      <c r="F56" s="161"/>
      <c r="G56" s="162" t="s">
        <v>1082</v>
      </c>
      <c r="H56" s="162" t="s">
        <v>1082</v>
      </c>
      <c r="I56" s="162" t="s">
        <v>1082</v>
      </c>
      <c r="J56" s="162" t="s">
        <v>1082</v>
      </c>
      <c r="K56" s="163" t="s">
        <v>1082</v>
      </c>
      <c r="L56" s="163" t="s">
        <v>1082</v>
      </c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8">
      <c r="A57" s="157" t="str">
        <f>VLOOKUP(B57,排序表!A:B,2,0)&amp;IF(RIGHT(C57,3)="衛生所","0","1")</f>
        <v>041</v>
      </c>
      <c r="B57" s="158" t="s">
        <v>948</v>
      </c>
      <c r="C57" s="159" t="s">
        <v>48</v>
      </c>
      <c r="D57" s="159" t="s">
        <v>49</v>
      </c>
      <c r="E57" s="160" t="s">
        <v>50</v>
      </c>
      <c r="F57" s="161"/>
      <c r="G57" s="162"/>
      <c r="H57" s="162" t="s">
        <v>1106</v>
      </c>
      <c r="I57" s="162"/>
      <c r="J57" s="162"/>
      <c r="K57" s="163"/>
      <c r="L57" s="163"/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061</v>
      </c>
      <c r="B58" s="158" t="s">
        <v>1010</v>
      </c>
      <c r="C58" s="159" t="s">
        <v>805</v>
      </c>
      <c r="D58" s="159" t="s">
        <v>806</v>
      </c>
      <c r="E58" s="160" t="s">
        <v>807</v>
      </c>
      <c r="F58" s="161"/>
      <c r="G58" s="162" t="s">
        <v>1082</v>
      </c>
      <c r="H58" s="162" t="s">
        <v>1082</v>
      </c>
      <c r="I58" s="162"/>
      <c r="J58" s="162" t="s">
        <v>1090</v>
      </c>
      <c r="K58" s="163" t="s">
        <v>1082</v>
      </c>
      <c r="L58" s="163" t="s">
        <v>1090</v>
      </c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061</v>
      </c>
      <c r="B59" s="158" t="s">
        <v>1010</v>
      </c>
      <c r="C59" s="159" t="s">
        <v>434</v>
      </c>
      <c r="D59" s="159" t="s">
        <v>435</v>
      </c>
      <c r="E59" s="160" t="s">
        <v>436</v>
      </c>
      <c r="F59" s="161"/>
      <c r="G59" s="162" t="s">
        <v>1082</v>
      </c>
      <c r="H59" s="162" t="s">
        <v>1120</v>
      </c>
      <c r="I59" s="162" t="s">
        <v>1121</v>
      </c>
      <c r="J59" s="162" t="s">
        <v>1082</v>
      </c>
      <c r="K59" s="163" t="s">
        <v>1119</v>
      </c>
      <c r="L59" s="163" t="s">
        <v>1082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20">
      <c r="A60" s="157" t="str">
        <f>VLOOKUP(B60,排序表!A:B,2,0)&amp;IF(RIGHT(C60,3)="衛生所","0","1")</f>
        <v>061</v>
      </c>
      <c r="B60" s="158" t="s">
        <v>1010</v>
      </c>
      <c r="C60" s="159" t="s">
        <v>414</v>
      </c>
      <c r="D60" s="159" t="s">
        <v>415</v>
      </c>
      <c r="E60" s="160" t="s">
        <v>416</v>
      </c>
      <c r="F60" s="161" t="s">
        <v>1089</v>
      </c>
      <c r="G60" s="162" t="s">
        <v>1082</v>
      </c>
      <c r="H60" s="162" t="s">
        <v>1082</v>
      </c>
      <c r="I60" s="162" t="s">
        <v>1082</v>
      </c>
      <c r="J60" s="162" t="s">
        <v>1082</v>
      </c>
      <c r="K60" s="163" t="s">
        <v>1082</v>
      </c>
      <c r="L60" s="163" t="s">
        <v>1082</v>
      </c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75">
      <c r="A61" s="157" t="str">
        <f>VLOOKUP(B61,排序表!A:B,2,0)&amp;IF(RIGHT(C61,3)="衛生所","0","1")</f>
        <v>061</v>
      </c>
      <c r="B61" s="158" t="s">
        <v>1010</v>
      </c>
      <c r="C61" s="159" t="s">
        <v>418</v>
      </c>
      <c r="D61" s="159" t="s">
        <v>419</v>
      </c>
      <c r="E61" s="160" t="s">
        <v>420</v>
      </c>
      <c r="F61" s="161"/>
      <c r="G61" s="162" t="s">
        <v>1094</v>
      </c>
      <c r="H61" s="162" t="s">
        <v>1094</v>
      </c>
      <c r="I61" s="162" t="s">
        <v>1122</v>
      </c>
      <c r="J61" s="162" t="s">
        <v>1098</v>
      </c>
      <c r="K61" s="163" t="s">
        <v>1094</v>
      </c>
      <c r="L61" s="163" t="s">
        <v>1098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36">
      <c r="A62" s="157" t="str">
        <f>VLOOKUP(B62,排序表!A:B,2,0)&amp;IF(RIGHT(C62,3)="衛生所","0","1")</f>
        <v>061</v>
      </c>
      <c r="B62" s="158" t="s">
        <v>1010</v>
      </c>
      <c r="C62" s="159" t="s">
        <v>406</v>
      </c>
      <c r="D62" s="159" t="s">
        <v>407</v>
      </c>
      <c r="E62" s="160" t="s">
        <v>408</v>
      </c>
      <c r="F62" s="161"/>
      <c r="G62" s="162"/>
      <c r="H62" s="162"/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75">
      <c r="A63" s="157" t="str">
        <f>VLOOKUP(B63,排序表!A:B,2,0)&amp;IF(RIGHT(C63,3)="衛生所","0","1")</f>
        <v>071</v>
      </c>
      <c r="B63" s="158" t="s">
        <v>1005</v>
      </c>
      <c r="C63" s="159" t="s">
        <v>382</v>
      </c>
      <c r="D63" s="159" t="s">
        <v>383</v>
      </c>
      <c r="E63" s="160" t="s">
        <v>384</v>
      </c>
      <c r="F63" s="161"/>
      <c r="G63" s="162" t="s">
        <v>1089</v>
      </c>
      <c r="H63" s="162"/>
      <c r="I63" s="162"/>
      <c r="J63" s="162"/>
      <c r="K63" s="163" t="s">
        <v>1089</v>
      </c>
      <c r="L63" s="163" t="s">
        <v>1084</v>
      </c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081</v>
      </c>
      <c r="B64" s="158" t="s">
        <v>1002</v>
      </c>
      <c r="C64" s="159" t="s">
        <v>377</v>
      </c>
      <c r="D64" s="159" t="s">
        <v>378</v>
      </c>
      <c r="E64" s="160" t="s">
        <v>379</v>
      </c>
      <c r="F64" s="161"/>
      <c r="G64" s="162" t="s">
        <v>1082</v>
      </c>
      <c r="H64" s="162" t="s">
        <v>1082</v>
      </c>
      <c r="I64" s="162"/>
      <c r="J64" s="162"/>
      <c r="K64" s="163" t="s">
        <v>1082</v>
      </c>
      <c r="L64" s="163"/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081</v>
      </c>
      <c r="B65" s="158" t="s">
        <v>1002</v>
      </c>
      <c r="C65" s="159" t="s">
        <v>368</v>
      </c>
      <c r="D65" s="159" t="s">
        <v>369</v>
      </c>
      <c r="E65" s="160" t="s">
        <v>370</v>
      </c>
      <c r="F65" s="161"/>
      <c r="G65" s="162" t="s">
        <v>1082</v>
      </c>
      <c r="H65" s="162" t="s">
        <v>1082</v>
      </c>
      <c r="I65" s="162"/>
      <c r="J65" s="162"/>
      <c r="K65" s="163" t="s">
        <v>1082</v>
      </c>
      <c r="L65" s="163"/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36">
      <c r="A66" s="157" t="str">
        <f>VLOOKUP(B66,排序表!A:B,2,0)&amp;IF(RIGHT(C66,3)="衛生所","0","1")</f>
        <v>121</v>
      </c>
      <c r="B66" s="158" t="s">
        <v>991</v>
      </c>
      <c r="C66" s="159" t="s">
        <v>331</v>
      </c>
      <c r="D66" s="159" t="s">
        <v>332</v>
      </c>
      <c r="E66" s="160" t="s">
        <v>333</v>
      </c>
      <c r="F66" s="161"/>
      <c r="G66" s="162" t="s">
        <v>1101</v>
      </c>
      <c r="H66" s="162" t="s">
        <v>1100</v>
      </c>
      <c r="I66" s="162"/>
      <c r="J66" s="162" t="s">
        <v>1084</v>
      </c>
      <c r="K66" s="163" t="s">
        <v>1089</v>
      </c>
      <c r="L66" s="163" t="s">
        <v>1098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66">
    <cfRule type="expression" dxfId="0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1000"/>
  <sheetViews>
    <sheetView workbookViewId="0"/>
  </sheetViews>
  <sheetFormatPr defaultColWidth="12.5703125" defaultRowHeight="15.75" customHeight="1"/>
  <sheetData>
    <row r="1" spans="1:2">
      <c r="A1" s="164" t="s">
        <v>982</v>
      </c>
      <c r="B1" s="165" t="s">
        <v>1123</v>
      </c>
    </row>
    <row r="2" spans="1:2">
      <c r="A2" s="164" t="s">
        <v>962</v>
      </c>
      <c r="B2" s="166" t="s">
        <v>1124</v>
      </c>
    </row>
    <row r="3" spans="1:2">
      <c r="A3" s="164" t="s">
        <v>975</v>
      </c>
      <c r="B3" s="166" t="s">
        <v>1125</v>
      </c>
    </row>
    <row r="4" spans="1:2">
      <c r="A4" s="164" t="s">
        <v>948</v>
      </c>
      <c r="B4" s="166" t="s">
        <v>1126</v>
      </c>
    </row>
    <row r="5" spans="1:2">
      <c r="A5" s="164" t="s">
        <v>995</v>
      </c>
      <c r="B5" s="166" t="s">
        <v>1127</v>
      </c>
    </row>
    <row r="6" spans="1:2">
      <c r="A6" s="164" t="s">
        <v>1010</v>
      </c>
      <c r="B6" s="166" t="s">
        <v>1128</v>
      </c>
    </row>
    <row r="7" spans="1:2">
      <c r="A7" s="164" t="s">
        <v>1005</v>
      </c>
      <c r="B7" s="166" t="s">
        <v>1129</v>
      </c>
    </row>
    <row r="8" spans="1:2">
      <c r="A8" s="164" t="s">
        <v>1002</v>
      </c>
      <c r="B8" s="166" t="s">
        <v>1130</v>
      </c>
    </row>
    <row r="9" spans="1:2">
      <c r="A9" s="164" t="s">
        <v>957</v>
      </c>
      <c r="B9" s="166" t="s">
        <v>1131</v>
      </c>
    </row>
    <row r="10" spans="1:2">
      <c r="A10" s="164" t="s">
        <v>954</v>
      </c>
      <c r="B10" s="166" t="s">
        <v>1132</v>
      </c>
    </row>
    <row r="11" spans="1:2">
      <c r="A11" s="164" t="s">
        <v>1017</v>
      </c>
      <c r="B11" s="166" t="s">
        <v>1133</v>
      </c>
    </row>
    <row r="12" spans="1:2">
      <c r="A12" s="164" t="s">
        <v>991</v>
      </c>
      <c r="B12" s="166" t="s">
        <v>1134</v>
      </c>
    </row>
    <row r="13" spans="1:2">
      <c r="A13" s="164" t="s">
        <v>1135</v>
      </c>
      <c r="B13" s="166" t="s">
        <v>1136</v>
      </c>
    </row>
    <row r="14" spans="1:2">
      <c r="B14" s="53"/>
    </row>
    <row r="15" spans="1:2">
      <c r="B15" s="53"/>
    </row>
    <row r="16" spans="1:2">
      <c r="B16" s="53"/>
    </row>
    <row r="17" spans="2:2">
      <c r="B17" s="53"/>
    </row>
    <row r="18" spans="2:2">
      <c r="B18" s="53"/>
    </row>
    <row r="19" spans="2:2">
      <c r="B19" s="53"/>
    </row>
    <row r="20" spans="2:2">
      <c r="B20" s="53"/>
    </row>
    <row r="21" spans="2:2">
      <c r="B21" s="53"/>
    </row>
    <row r="22" spans="2:2">
      <c r="B22" s="53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0" spans="2:2">
      <c r="B30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  <row r="472" spans="2:2">
      <c r="B472" s="53"/>
    </row>
    <row r="473" spans="2:2">
      <c r="B473" s="53"/>
    </row>
    <row r="474" spans="2:2">
      <c r="B474" s="53"/>
    </row>
    <row r="475" spans="2:2">
      <c r="B475" s="53"/>
    </row>
    <row r="476" spans="2:2">
      <c r="B476" s="53"/>
    </row>
    <row r="477" spans="2:2">
      <c r="B477" s="53"/>
    </row>
    <row r="478" spans="2:2">
      <c r="B478" s="53"/>
    </row>
    <row r="479" spans="2:2">
      <c r="B479" s="53"/>
    </row>
    <row r="480" spans="2:2">
      <c r="B480" s="53"/>
    </row>
    <row r="481" spans="2:2">
      <c r="B481" s="53"/>
    </row>
    <row r="482" spans="2:2">
      <c r="B482" s="53"/>
    </row>
    <row r="483" spans="2:2">
      <c r="B483" s="53"/>
    </row>
    <row r="484" spans="2:2">
      <c r="B484" s="53"/>
    </row>
    <row r="485" spans="2:2">
      <c r="B485" s="53"/>
    </row>
    <row r="486" spans="2:2">
      <c r="B486" s="53"/>
    </row>
    <row r="487" spans="2:2">
      <c r="B487" s="53"/>
    </row>
    <row r="488" spans="2:2">
      <c r="B488" s="53"/>
    </row>
    <row r="489" spans="2:2">
      <c r="B489" s="53"/>
    </row>
    <row r="490" spans="2:2">
      <c r="B490" s="53"/>
    </row>
    <row r="491" spans="2:2">
      <c r="B491" s="53"/>
    </row>
    <row r="492" spans="2:2">
      <c r="B492" s="53"/>
    </row>
    <row r="493" spans="2:2">
      <c r="B493" s="53"/>
    </row>
    <row r="494" spans="2:2">
      <c r="B494" s="53"/>
    </row>
    <row r="495" spans="2:2">
      <c r="B495" s="53"/>
    </row>
    <row r="496" spans="2:2">
      <c r="B496" s="53"/>
    </row>
    <row r="497" spans="2:2">
      <c r="B497" s="53"/>
    </row>
    <row r="498" spans="2:2">
      <c r="B498" s="53"/>
    </row>
    <row r="499" spans="2:2">
      <c r="B499" s="53"/>
    </row>
    <row r="500" spans="2:2">
      <c r="B500" s="53"/>
    </row>
    <row r="501" spans="2:2">
      <c r="B501" s="53"/>
    </row>
    <row r="502" spans="2:2">
      <c r="B502" s="53"/>
    </row>
    <row r="503" spans="2:2">
      <c r="B503" s="53"/>
    </row>
    <row r="504" spans="2:2">
      <c r="B504" s="53"/>
    </row>
    <row r="505" spans="2:2">
      <c r="B505" s="53"/>
    </row>
    <row r="506" spans="2:2">
      <c r="B506" s="53"/>
    </row>
    <row r="507" spans="2:2">
      <c r="B507" s="53"/>
    </row>
    <row r="508" spans="2:2">
      <c r="B508" s="53"/>
    </row>
    <row r="509" spans="2:2">
      <c r="B509" s="53"/>
    </row>
    <row r="510" spans="2:2">
      <c r="B510" s="53"/>
    </row>
    <row r="511" spans="2:2">
      <c r="B511" s="53"/>
    </row>
    <row r="512" spans="2:2">
      <c r="B512" s="53"/>
    </row>
    <row r="513" spans="2:2">
      <c r="B513" s="53"/>
    </row>
    <row r="514" spans="2:2">
      <c r="B514" s="53"/>
    </row>
    <row r="515" spans="2:2">
      <c r="B515" s="53"/>
    </row>
    <row r="516" spans="2:2">
      <c r="B516" s="53"/>
    </row>
    <row r="517" spans="2:2">
      <c r="B517" s="53"/>
    </row>
    <row r="518" spans="2:2">
      <c r="B518" s="53"/>
    </row>
    <row r="519" spans="2:2">
      <c r="B519" s="53"/>
    </row>
    <row r="520" spans="2:2">
      <c r="B520" s="53"/>
    </row>
    <row r="521" spans="2:2">
      <c r="B521" s="53"/>
    </row>
    <row r="522" spans="2:2">
      <c r="B522" s="53"/>
    </row>
    <row r="523" spans="2:2">
      <c r="B523" s="53"/>
    </row>
    <row r="524" spans="2:2">
      <c r="B524" s="53"/>
    </row>
    <row r="525" spans="2:2">
      <c r="B525" s="53"/>
    </row>
    <row r="526" spans="2:2">
      <c r="B526" s="53"/>
    </row>
    <row r="527" spans="2:2">
      <c r="B527" s="53"/>
    </row>
    <row r="528" spans="2:2">
      <c r="B528" s="53"/>
    </row>
    <row r="529" spans="2:2">
      <c r="B529" s="53"/>
    </row>
    <row r="530" spans="2:2">
      <c r="B530" s="53"/>
    </row>
    <row r="531" spans="2:2">
      <c r="B531" s="53"/>
    </row>
    <row r="532" spans="2:2">
      <c r="B532" s="53"/>
    </row>
    <row r="533" spans="2:2">
      <c r="B533" s="53"/>
    </row>
    <row r="534" spans="2:2">
      <c r="B534" s="53"/>
    </row>
    <row r="535" spans="2:2">
      <c r="B535" s="53"/>
    </row>
    <row r="536" spans="2:2">
      <c r="B536" s="53"/>
    </row>
    <row r="537" spans="2:2">
      <c r="B537" s="53"/>
    </row>
    <row r="538" spans="2:2">
      <c r="B538" s="53"/>
    </row>
    <row r="539" spans="2:2">
      <c r="B539" s="53"/>
    </row>
    <row r="540" spans="2:2">
      <c r="B540" s="53"/>
    </row>
    <row r="541" spans="2:2">
      <c r="B541" s="53"/>
    </row>
    <row r="542" spans="2:2">
      <c r="B542" s="53"/>
    </row>
    <row r="543" spans="2:2">
      <c r="B543" s="53"/>
    </row>
    <row r="544" spans="2:2">
      <c r="B544" s="53"/>
    </row>
    <row r="545" spans="2:2">
      <c r="B545" s="53"/>
    </row>
    <row r="546" spans="2:2">
      <c r="B546" s="53"/>
    </row>
    <row r="547" spans="2:2">
      <c r="B547" s="53"/>
    </row>
    <row r="548" spans="2:2">
      <c r="B548" s="53"/>
    </row>
    <row r="549" spans="2:2">
      <c r="B549" s="53"/>
    </row>
    <row r="550" spans="2:2">
      <c r="B550" s="53"/>
    </row>
    <row r="551" spans="2:2">
      <c r="B551" s="53"/>
    </row>
    <row r="552" spans="2:2">
      <c r="B552" s="53"/>
    </row>
    <row r="553" spans="2:2">
      <c r="B553" s="53"/>
    </row>
    <row r="554" spans="2:2">
      <c r="B554" s="53"/>
    </row>
    <row r="555" spans="2:2">
      <c r="B555" s="53"/>
    </row>
    <row r="556" spans="2:2">
      <c r="B556" s="53"/>
    </row>
    <row r="557" spans="2:2">
      <c r="B557" s="53"/>
    </row>
    <row r="558" spans="2:2">
      <c r="B558" s="53"/>
    </row>
    <row r="559" spans="2:2">
      <c r="B559" s="53"/>
    </row>
    <row r="560" spans="2:2">
      <c r="B560" s="53"/>
    </row>
    <row r="561" spans="2:2">
      <c r="B561" s="53"/>
    </row>
    <row r="562" spans="2:2">
      <c r="B562" s="53"/>
    </row>
    <row r="563" spans="2:2">
      <c r="B563" s="53"/>
    </row>
    <row r="564" spans="2:2">
      <c r="B564" s="53"/>
    </row>
    <row r="565" spans="2:2">
      <c r="B565" s="53"/>
    </row>
    <row r="566" spans="2:2">
      <c r="B566" s="53"/>
    </row>
    <row r="567" spans="2:2">
      <c r="B567" s="53"/>
    </row>
    <row r="568" spans="2:2">
      <c r="B568" s="53"/>
    </row>
    <row r="569" spans="2:2">
      <c r="B569" s="53"/>
    </row>
    <row r="570" spans="2:2">
      <c r="B570" s="53"/>
    </row>
    <row r="571" spans="2:2">
      <c r="B571" s="53"/>
    </row>
    <row r="572" spans="2:2">
      <c r="B572" s="53"/>
    </row>
    <row r="573" spans="2:2">
      <c r="B573" s="53"/>
    </row>
    <row r="574" spans="2:2">
      <c r="B574" s="53"/>
    </row>
    <row r="575" spans="2:2">
      <c r="B575" s="53"/>
    </row>
    <row r="576" spans="2:2">
      <c r="B576" s="53"/>
    </row>
    <row r="577" spans="2:2">
      <c r="B577" s="53"/>
    </row>
    <row r="578" spans="2:2">
      <c r="B578" s="53"/>
    </row>
    <row r="579" spans="2:2">
      <c r="B579" s="53"/>
    </row>
    <row r="580" spans="2:2">
      <c r="B580" s="53"/>
    </row>
    <row r="581" spans="2:2">
      <c r="B581" s="53"/>
    </row>
    <row r="582" spans="2:2">
      <c r="B582" s="53"/>
    </row>
    <row r="583" spans="2:2">
      <c r="B583" s="53"/>
    </row>
    <row r="584" spans="2:2">
      <c r="B584" s="53"/>
    </row>
    <row r="585" spans="2:2">
      <c r="B585" s="53"/>
    </row>
    <row r="586" spans="2:2">
      <c r="B586" s="53"/>
    </row>
    <row r="587" spans="2:2">
      <c r="B587" s="53"/>
    </row>
    <row r="588" spans="2:2">
      <c r="B588" s="53"/>
    </row>
    <row r="589" spans="2:2">
      <c r="B589" s="53"/>
    </row>
    <row r="590" spans="2:2">
      <c r="B590" s="53"/>
    </row>
    <row r="591" spans="2:2">
      <c r="B591" s="53"/>
    </row>
    <row r="592" spans="2:2">
      <c r="B592" s="53"/>
    </row>
    <row r="593" spans="2:2">
      <c r="B593" s="53"/>
    </row>
    <row r="594" spans="2:2">
      <c r="B594" s="53"/>
    </row>
    <row r="595" spans="2:2">
      <c r="B595" s="53"/>
    </row>
    <row r="596" spans="2:2">
      <c r="B596" s="53"/>
    </row>
    <row r="597" spans="2:2">
      <c r="B597" s="53"/>
    </row>
    <row r="598" spans="2:2">
      <c r="B598" s="53"/>
    </row>
    <row r="599" spans="2:2">
      <c r="B599" s="53"/>
    </row>
    <row r="600" spans="2:2">
      <c r="B600" s="53"/>
    </row>
    <row r="601" spans="2:2">
      <c r="B601" s="53"/>
    </row>
    <row r="602" spans="2:2">
      <c r="B602" s="53"/>
    </row>
    <row r="603" spans="2:2">
      <c r="B603" s="53"/>
    </row>
    <row r="604" spans="2:2">
      <c r="B604" s="53"/>
    </row>
    <row r="605" spans="2:2">
      <c r="B605" s="53"/>
    </row>
    <row r="606" spans="2:2">
      <c r="B606" s="53"/>
    </row>
    <row r="607" spans="2:2">
      <c r="B607" s="53"/>
    </row>
    <row r="608" spans="2:2">
      <c r="B608" s="53"/>
    </row>
    <row r="609" spans="2:2">
      <c r="B609" s="53"/>
    </row>
    <row r="610" spans="2:2">
      <c r="B610" s="53"/>
    </row>
    <row r="611" spans="2:2">
      <c r="B611" s="53"/>
    </row>
    <row r="612" spans="2:2">
      <c r="B612" s="53"/>
    </row>
    <row r="613" spans="2:2">
      <c r="B613" s="53"/>
    </row>
    <row r="614" spans="2:2">
      <c r="B614" s="53"/>
    </row>
    <row r="615" spans="2:2">
      <c r="B615" s="53"/>
    </row>
    <row r="616" spans="2:2">
      <c r="B616" s="53"/>
    </row>
    <row r="617" spans="2:2">
      <c r="B617" s="53"/>
    </row>
    <row r="618" spans="2:2">
      <c r="B618" s="53"/>
    </row>
    <row r="619" spans="2:2">
      <c r="B619" s="53"/>
    </row>
    <row r="620" spans="2:2">
      <c r="B620" s="53"/>
    </row>
    <row r="621" spans="2:2">
      <c r="B621" s="53"/>
    </row>
    <row r="622" spans="2:2">
      <c r="B622" s="53"/>
    </row>
    <row r="623" spans="2:2">
      <c r="B623" s="53"/>
    </row>
    <row r="624" spans="2:2">
      <c r="B624" s="53"/>
    </row>
    <row r="625" spans="2:2">
      <c r="B625" s="53"/>
    </row>
    <row r="626" spans="2:2">
      <c r="B626" s="53"/>
    </row>
    <row r="627" spans="2:2">
      <c r="B627" s="53"/>
    </row>
    <row r="628" spans="2:2">
      <c r="B628" s="53"/>
    </row>
    <row r="629" spans="2:2">
      <c r="B629" s="53"/>
    </row>
    <row r="630" spans="2:2">
      <c r="B630" s="53"/>
    </row>
    <row r="631" spans="2:2">
      <c r="B631" s="53"/>
    </row>
    <row r="632" spans="2:2">
      <c r="B632" s="53"/>
    </row>
    <row r="633" spans="2:2">
      <c r="B633" s="53"/>
    </row>
    <row r="634" spans="2:2">
      <c r="B634" s="53"/>
    </row>
    <row r="635" spans="2:2">
      <c r="B635" s="53"/>
    </row>
    <row r="636" spans="2:2">
      <c r="B636" s="53"/>
    </row>
    <row r="637" spans="2:2">
      <c r="B637" s="53"/>
    </row>
    <row r="638" spans="2:2">
      <c r="B638" s="53"/>
    </row>
    <row r="639" spans="2:2">
      <c r="B639" s="53"/>
    </row>
    <row r="640" spans="2:2">
      <c r="B640" s="53"/>
    </row>
    <row r="641" spans="2:2">
      <c r="B641" s="53"/>
    </row>
    <row r="642" spans="2:2">
      <c r="B642" s="53"/>
    </row>
    <row r="643" spans="2:2">
      <c r="B643" s="53"/>
    </row>
    <row r="644" spans="2:2">
      <c r="B644" s="53"/>
    </row>
    <row r="645" spans="2:2">
      <c r="B645" s="53"/>
    </row>
    <row r="646" spans="2:2">
      <c r="B646" s="53"/>
    </row>
    <row r="647" spans="2:2">
      <c r="B647" s="53"/>
    </row>
    <row r="648" spans="2:2">
      <c r="B648" s="53"/>
    </row>
    <row r="649" spans="2:2">
      <c r="B649" s="53"/>
    </row>
    <row r="650" spans="2:2">
      <c r="B650" s="53"/>
    </row>
    <row r="651" spans="2:2">
      <c r="B651" s="53"/>
    </row>
    <row r="652" spans="2:2">
      <c r="B652" s="53"/>
    </row>
    <row r="653" spans="2:2">
      <c r="B653" s="53"/>
    </row>
    <row r="654" spans="2:2">
      <c r="B654" s="53"/>
    </row>
    <row r="655" spans="2:2">
      <c r="B655" s="53"/>
    </row>
    <row r="656" spans="2:2">
      <c r="B656" s="53"/>
    </row>
    <row r="657" spans="2:2">
      <c r="B657" s="53"/>
    </row>
    <row r="658" spans="2:2">
      <c r="B658" s="53"/>
    </row>
    <row r="659" spans="2:2">
      <c r="B659" s="53"/>
    </row>
    <row r="660" spans="2:2">
      <c r="B660" s="53"/>
    </row>
    <row r="661" spans="2:2">
      <c r="B661" s="53"/>
    </row>
    <row r="662" spans="2:2">
      <c r="B662" s="53"/>
    </row>
    <row r="663" spans="2:2">
      <c r="B663" s="53"/>
    </row>
    <row r="664" spans="2:2">
      <c r="B664" s="53"/>
    </row>
    <row r="665" spans="2:2">
      <c r="B665" s="53"/>
    </row>
    <row r="666" spans="2:2">
      <c r="B666" s="53"/>
    </row>
    <row r="667" spans="2:2">
      <c r="B667" s="53"/>
    </row>
    <row r="668" spans="2:2">
      <c r="B668" s="53"/>
    </row>
    <row r="669" spans="2:2">
      <c r="B669" s="53"/>
    </row>
    <row r="670" spans="2:2">
      <c r="B670" s="53"/>
    </row>
    <row r="671" spans="2:2">
      <c r="B671" s="53"/>
    </row>
    <row r="672" spans="2:2">
      <c r="B672" s="53"/>
    </row>
    <row r="673" spans="2:2">
      <c r="B673" s="53"/>
    </row>
    <row r="674" spans="2:2">
      <c r="B674" s="53"/>
    </row>
    <row r="675" spans="2:2">
      <c r="B675" s="53"/>
    </row>
    <row r="676" spans="2:2">
      <c r="B676" s="53"/>
    </row>
    <row r="677" spans="2:2">
      <c r="B677" s="53"/>
    </row>
    <row r="678" spans="2:2">
      <c r="B678" s="53"/>
    </row>
    <row r="679" spans="2:2">
      <c r="B679" s="53"/>
    </row>
    <row r="680" spans="2:2">
      <c r="B680" s="53"/>
    </row>
    <row r="681" spans="2:2">
      <c r="B681" s="53"/>
    </row>
    <row r="682" spans="2:2">
      <c r="B682" s="53"/>
    </row>
    <row r="683" spans="2:2">
      <c r="B683" s="53"/>
    </row>
    <row r="684" spans="2:2">
      <c r="B684" s="53"/>
    </row>
    <row r="685" spans="2:2">
      <c r="B685" s="53"/>
    </row>
    <row r="686" spans="2:2">
      <c r="B686" s="53"/>
    </row>
    <row r="687" spans="2:2">
      <c r="B687" s="53"/>
    </row>
    <row r="688" spans="2:2">
      <c r="B688" s="53"/>
    </row>
    <row r="689" spans="2:2">
      <c r="B689" s="53"/>
    </row>
    <row r="690" spans="2:2">
      <c r="B690" s="53"/>
    </row>
    <row r="691" spans="2:2">
      <c r="B691" s="53"/>
    </row>
    <row r="692" spans="2:2">
      <c r="B692" s="53"/>
    </row>
    <row r="693" spans="2:2">
      <c r="B693" s="53"/>
    </row>
    <row r="694" spans="2:2">
      <c r="B694" s="53"/>
    </row>
    <row r="695" spans="2:2">
      <c r="B695" s="53"/>
    </row>
    <row r="696" spans="2:2">
      <c r="B696" s="53"/>
    </row>
    <row r="697" spans="2:2">
      <c r="B697" s="53"/>
    </row>
    <row r="698" spans="2:2">
      <c r="B698" s="53"/>
    </row>
    <row r="699" spans="2:2">
      <c r="B699" s="53"/>
    </row>
    <row r="700" spans="2:2">
      <c r="B700" s="53"/>
    </row>
    <row r="701" spans="2:2">
      <c r="B701" s="53"/>
    </row>
    <row r="702" spans="2:2">
      <c r="B702" s="53"/>
    </row>
    <row r="703" spans="2:2">
      <c r="B703" s="53"/>
    </row>
    <row r="704" spans="2:2">
      <c r="B704" s="53"/>
    </row>
    <row r="705" spans="2:2">
      <c r="B705" s="53"/>
    </row>
    <row r="706" spans="2:2">
      <c r="B706" s="53"/>
    </row>
    <row r="707" spans="2:2">
      <c r="B707" s="53"/>
    </row>
    <row r="708" spans="2:2">
      <c r="B708" s="53"/>
    </row>
    <row r="709" spans="2:2">
      <c r="B709" s="53"/>
    </row>
    <row r="710" spans="2:2">
      <c r="B710" s="53"/>
    </row>
    <row r="711" spans="2:2">
      <c r="B711" s="53"/>
    </row>
    <row r="712" spans="2:2">
      <c r="B712" s="53"/>
    </row>
    <row r="713" spans="2:2">
      <c r="B713" s="53"/>
    </row>
    <row r="714" spans="2:2">
      <c r="B714" s="53"/>
    </row>
    <row r="715" spans="2:2">
      <c r="B715" s="53"/>
    </row>
    <row r="716" spans="2:2">
      <c r="B716" s="53"/>
    </row>
    <row r="717" spans="2:2">
      <c r="B717" s="53"/>
    </row>
    <row r="718" spans="2:2">
      <c r="B718" s="53"/>
    </row>
    <row r="719" spans="2:2">
      <c r="B719" s="53"/>
    </row>
    <row r="720" spans="2:2">
      <c r="B720" s="53"/>
    </row>
    <row r="721" spans="2:2">
      <c r="B721" s="53"/>
    </row>
    <row r="722" spans="2:2">
      <c r="B722" s="53"/>
    </row>
    <row r="723" spans="2:2">
      <c r="B723" s="53"/>
    </row>
    <row r="724" spans="2:2">
      <c r="B724" s="53"/>
    </row>
    <row r="725" spans="2:2">
      <c r="B725" s="53"/>
    </row>
    <row r="726" spans="2:2">
      <c r="B726" s="53"/>
    </row>
    <row r="727" spans="2:2">
      <c r="B727" s="53"/>
    </row>
    <row r="728" spans="2:2">
      <c r="B728" s="53"/>
    </row>
    <row r="729" spans="2:2">
      <c r="B729" s="53"/>
    </row>
    <row r="730" spans="2:2">
      <c r="B730" s="53"/>
    </row>
    <row r="731" spans="2:2">
      <c r="B731" s="53"/>
    </row>
    <row r="732" spans="2:2">
      <c r="B732" s="53"/>
    </row>
    <row r="733" spans="2:2">
      <c r="B733" s="53"/>
    </row>
    <row r="734" spans="2:2">
      <c r="B734" s="53"/>
    </row>
    <row r="735" spans="2:2">
      <c r="B735" s="53"/>
    </row>
    <row r="736" spans="2:2">
      <c r="B736" s="53"/>
    </row>
    <row r="737" spans="2:2">
      <c r="B737" s="53"/>
    </row>
    <row r="738" spans="2:2">
      <c r="B738" s="53"/>
    </row>
    <row r="739" spans="2:2">
      <c r="B739" s="53"/>
    </row>
    <row r="740" spans="2:2">
      <c r="B740" s="53"/>
    </row>
    <row r="741" spans="2:2">
      <c r="B741" s="53"/>
    </row>
    <row r="742" spans="2:2">
      <c r="B742" s="53"/>
    </row>
    <row r="743" spans="2:2">
      <c r="B743" s="53"/>
    </row>
    <row r="744" spans="2:2">
      <c r="B744" s="53"/>
    </row>
    <row r="745" spans="2:2">
      <c r="B745" s="53"/>
    </row>
    <row r="746" spans="2:2">
      <c r="B746" s="53"/>
    </row>
    <row r="747" spans="2:2">
      <c r="B747" s="53"/>
    </row>
    <row r="748" spans="2:2">
      <c r="B748" s="53"/>
    </row>
    <row r="749" spans="2:2">
      <c r="B749" s="53"/>
    </row>
    <row r="750" spans="2:2">
      <c r="B750" s="53"/>
    </row>
    <row r="751" spans="2:2">
      <c r="B751" s="53"/>
    </row>
    <row r="752" spans="2:2">
      <c r="B752" s="53"/>
    </row>
    <row r="753" spans="2:2">
      <c r="B753" s="53"/>
    </row>
    <row r="754" spans="2:2">
      <c r="B754" s="53"/>
    </row>
    <row r="755" spans="2:2">
      <c r="B755" s="53"/>
    </row>
    <row r="756" spans="2:2">
      <c r="B756" s="53"/>
    </row>
    <row r="757" spans="2:2">
      <c r="B757" s="53"/>
    </row>
    <row r="758" spans="2:2">
      <c r="B758" s="53"/>
    </row>
    <row r="759" spans="2:2">
      <c r="B759" s="53"/>
    </row>
    <row r="760" spans="2:2">
      <c r="B760" s="53"/>
    </row>
    <row r="761" spans="2:2">
      <c r="B761" s="53"/>
    </row>
    <row r="762" spans="2:2">
      <c r="B762" s="53"/>
    </row>
    <row r="763" spans="2:2">
      <c r="B763" s="53"/>
    </row>
    <row r="764" spans="2:2">
      <c r="B764" s="53"/>
    </row>
    <row r="765" spans="2:2">
      <c r="B765" s="53"/>
    </row>
    <row r="766" spans="2:2">
      <c r="B766" s="53"/>
    </row>
    <row r="767" spans="2:2">
      <c r="B767" s="53"/>
    </row>
    <row r="768" spans="2:2">
      <c r="B768" s="53"/>
    </row>
    <row r="769" spans="2:2">
      <c r="B769" s="53"/>
    </row>
    <row r="770" spans="2:2">
      <c r="B770" s="53"/>
    </row>
    <row r="771" spans="2:2">
      <c r="B771" s="53"/>
    </row>
    <row r="772" spans="2:2">
      <c r="B772" s="53"/>
    </row>
    <row r="773" spans="2:2">
      <c r="B773" s="53"/>
    </row>
    <row r="774" spans="2:2">
      <c r="B774" s="53"/>
    </row>
    <row r="775" spans="2:2">
      <c r="B775" s="53"/>
    </row>
    <row r="776" spans="2:2">
      <c r="B776" s="53"/>
    </row>
    <row r="777" spans="2:2">
      <c r="B777" s="53"/>
    </row>
    <row r="778" spans="2:2">
      <c r="B778" s="53"/>
    </row>
    <row r="779" spans="2:2">
      <c r="B779" s="53"/>
    </row>
    <row r="780" spans="2:2">
      <c r="B780" s="53"/>
    </row>
    <row r="781" spans="2:2">
      <c r="B781" s="53"/>
    </row>
    <row r="782" spans="2:2">
      <c r="B782" s="53"/>
    </row>
    <row r="783" spans="2:2">
      <c r="B783" s="53"/>
    </row>
    <row r="784" spans="2:2">
      <c r="B784" s="53"/>
    </row>
    <row r="785" spans="2:2">
      <c r="B785" s="53"/>
    </row>
    <row r="786" spans="2:2">
      <c r="B786" s="53"/>
    </row>
    <row r="787" spans="2:2">
      <c r="B787" s="53"/>
    </row>
    <row r="788" spans="2:2">
      <c r="B788" s="53"/>
    </row>
    <row r="789" spans="2:2">
      <c r="B789" s="53"/>
    </row>
    <row r="790" spans="2:2">
      <c r="B790" s="53"/>
    </row>
    <row r="791" spans="2:2">
      <c r="B791" s="53"/>
    </row>
    <row r="792" spans="2:2">
      <c r="B792" s="53"/>
    </row>
    <row r="793" spans="2:2">
      <c r="B793" s="53"/>
    </row>
    <row r="794" spans="2:2">
      <c r="B794" s="53"/>
    </row>
    <row r="795" spans="2:2">
      <c r="B795" s="53"/>
    </row>
    <row r="796" spans="2:2">
      <c r="B796" s="53"/>
    </row>
    <row r="797" spans="2:2">
      <c r="B797" s="53"/>
    </row>
    <row r="798" spans="2:2">
      <c r="B798" s="53"/>
    </row>
    <row r="799" spans="2:2">
      <c r="B799" s="53"/>
    </row>
    <row r="800" spans="2:2">
      <c r="B800" s="53"/>
    </row>
    <row r="801" spans="2:2">
      <c r="B801" s="53"/>
    </row>
    <row r="802" spans="2:2">
      <c r="B802" s="53"/>
    </row>
    <row r="803" spans="2:2">
      <c r="B803" s="53"/>
    </row>
    <row r="804" spans="2:2">
      <c r="B804" s="53"/>
    </row>
    <row r="805" spans="2:2">
      <c r="B805" s="53"/>
    </row>
    <row r="806" spans="2:2">
      <c r="B806" s="53"/>
    </row>
    <row r="807" spans="2:2">
      <c r="B807" s="53"/>
    </row>
    <row r="808" spans="2:2">
      <c r="B808" s="53"/>
    </row>
    <row r="809" spans="2:2">
      <c r="B809" s="53"/>
    </row>
    <row r="810" spans="2:2">
      <c r="B810" s="53"/>
    </row>
    <row r="811" spans="2:2">
      <c r="B811" s="53"/>
    </row>
    <row r="812" spans="2:2">
      <c r="B812" s="53"/>
    </row>
    <row r="813" spans="2:2">
      <c r="B813" s="53"/>
    </row>
    <row r="814" spans="2:2">
      <c r="B814" s="53"/>
    </row>
    <row r="815" spans="2:2">
      <c r="B815" s="53"/>
    </row>
    <row r="816" spans="2:2">
      <c r="B816" s="53"/>
    </row>
    <row r="817" spans="2:2">
      <c r="B817" s="53"/>
    </row>
    <row r="818" spans="2:2">
      <c r="B818" s="53"/>
    </row>
    <row r="819" spans="2:2">
      <c r="B819" s="53"/>
    </row>
    <row r="820" spans="2:2">
      <c r="B820" s="53"/>
    </row>
    <row r="821" spans="2:2">
      <c r="B821" s="53"/>
    </row>
    <row r="822" spans="2:2">
      <c r="B822" s="53"/>
    </row>
    <row r="823" spans="2:2">
      <c r="B823" s="53"/>
    </row>
    <row r="824" spans="2:2">
      <c r="B824" s="53"/>
    </row>
    <row r="825" spans="2:2">
      <c r="B825" s="53"/>
    </row>
    <row r="826" spans="2:2">
      <c r="B826" s="53"/>
    </row>
    <row r="827" spans="2:2">
      <c r="B827" s="53"/>
    </row>
    <row r="828" spans="2:2">
      <c r="B828" s="53"/>
    </row>
    <row r="829" spans="2:2">
      <c r="B829" s="53"/>
    </row>
    <row r="830" spans="2:2">
      <c r="B830" s="53"/>
    </row>
    <row r="831" spans="2:2">
      <c r="B831" s="53"/>
    </row>
    <row r="832" spans="2:2">
      <c r="B832" s="53"/>
    </row>
    <row r="833" spans="2:2">
      <c r="B833" s="53"/>
    </row>
    <row r="834" spans="2:2">
      <c r="B834" s="53"/>
    </row>
    <row r="835" spans="2:2">
      <c r="B835" s="53"/>
    </row>
    <row r="836" spans="2:2">
      <c r="B836" s="53"/>
    </row>
    <row r="837" spans="2:2">
      <c r="B837" s="53"/>
    </row>
    <row r="838" spans="2:2">
      <c r="B838" s="53"/>
    </row>
    <row r="839" spans="2:2">
      <c r="B839" s="53"/>
    </row>
    <row r="840" spans="2:2">
      <c r="B840" s="53"/>
    </row>
    <row r="841" spans="2:2">
      <c r="B841" s="53"/>
    </row>
    <row r="842" spans="2:2">
      <c r="B842" s="53"/>
    </row>
    <row r="843" spans="2:2">
      <c r="B843" s="53"/>
    </row>
    <row r="844" spans="2:2">
      <c r="B844" s="53"/>
    </row>
    <row r="845" spans="2:2">
      <c r="B845" s="53"/>
    </row>
    <row r="846" spans="2:2">
      <c r="B846" s="53"/>
    </row>
    <row r="847" spans="2:2">
      <c r="B847" s="53"/>
    </row>
    <row r="848" spans="2:2">
      <c r="B848" s="53"/>
    </row>
    <row r="849" spans="2:2">
      <c r="B849" s="53"/>
    </row>
    <row r="850" spans="2:2">
      <c r="B850" s="53"/>
    </row>
    <row r="851" spans="2:2">
      <c r="B851" s="53"/>
    </row>
    <row r="852" spans="2:2">
      <c r="B852" s="53"/>
    </row>
    <row r="853" spans="2:2">
      <c r="B853" s="53"/>
    </row>
    <row r="854" spans="2:2">
      <c r="B854" s="53"/>
    </row>
    <row r="855" spans="2:2">
      <c r="B855" s="53"/>
    </row>
    <row r="856" spans="2:2">
      <c r="B856" s="53"/>
    </row>
    <row r="857" spans="2:2">
      <c r="B857" s="53"/>
    </row>
    <row r="858" spans="2:2">
      <c r="B858" s="53"/>
    </row>
    <row r="859" spans="2:2">
      <c r="B859" s="53"/>
    </row>
    <row r="860" spans="2:2">
      <c r="B860" s="53"/>
    </row>
    <row r="861" spans="2:2">
      <c r="B861" s="53"/>
    </row>
    <row r="862" spans="2:2">
      <c r="B862" s="53"/>
    </row>
    <row r="863" spans="2:2">
      <c r="B863" s="53"/>
    </row>
    <row r="864" spans="2:2">
      <c r="B864" s="53"/>
    </row>
    <row r="865" spans="2:2">
      <c r="B865" s="53"/>
    </row>
    <row r="866" spans="2:2">
      <c r="B866" s="53"/>
    </row>
    <row r="867" spans="2:2">
      <c r="B867" s="53"/>
    </row>
    <row r="868" spans="2:2">
      <c r="B868" s="53"/>
    </row>
    <row r="869" spans="2:2">
      <c r="B869" s="53"/>
    </row>
    <row r="870" spans="2:2">
      <c r="B870" s="53"/>
    </row>
    <row r="871" spans="2:2">
      <c r="B871" s="53"/>
    </row>
    <row r="872" spans="2:2">
      <c r="B872" s="53"/>
    </row>
    <row r="873" spans="2:2">
      <c r="B873" s="53"/>
    </row>
    <row r="874" spans="2:2">
      <c r="B874" s="53"/>
    </row>
    <row r="875" spans="2:2">
      <c r="B875" s="53"/>
    </row>
    <row r="876" spans="2:2">
      <c r="B876" s="53"/>
    </row>
    <row r="877" spans="2:2">
      <c r="B877" s="53"/>
    </row>
    <row r="878" spans="2:2">
      <c r="B878" s="53"/>
    </row>
    <row r="879" spans="2:2">
      <c r="B879" s="53"/>
    </row>
    <row r="880" spans="2:2">
      <c r="B880" s="53"/>
    </row>
    <row r="881" spans="2:2">
      <c r="B881" s="53"/>
    </row>
    <row r="882" spans="2:2">
      <c r="B882" s="53"/>
    </row>
    <row r="883" spans="2:2">
      <c r="B883" s="53"/>
    </row>
    <row r="884" spans="2:2">
      <c r="B884" s="53"/>
    </row>
    <row r="885" spans="2:2">
      <c r="B885" s="53"/>
    </row>
    <row r="886" spans="2:2">
      <c r="B886" s="53"/>
    </row>
    <row r="887" spans="2:2">
      <c r="B887" s="53"/>
    </row>
    <row r="888" spans="2:2">
      <c r="B888" s="53"/>
    </row>
    <row r="889" spans="2:2">
      <c r="B889" s="53"/>
    </row>
    <row r="890" spans="2:2">
      <c r="B890" s="53"/>
    </row>
    <row r="891" spans="2:2">
      <c r="B891" s="53"/>
    </row>
    <row r="892" spans="2:2">
      <c r="B892" s="53"/>
    </row>
    <row r="893" spans="2:2">
      <c r="B893" s="53"/>
    </row>
    <row r="894" spans="2:2">
      <c r="B894" s="53"/>
    </row>
    <row r="895" spans="2:2">
      <c r="B895" s="53"/>
    </row>
    <row r="896" spans="2:2">
      <c r="B896" s="53"/>
    </row>
    <row r="897" spans="2:2">
      <c r="B897" s="53"/>
    </row>
    <row r="898" spans="2:2">
      <c r="B898" s="53"/>
    </row>
    <row r="899" spans="2:2">
      <c r="B899" s="53"/>
    </row>
    <row r="900" spans="2:2">
      <c r="B900" s="53"/>
    </row>
    <row r="901" spans="2:2">
      <c r="B901" s="53"/>
    </row>
    <row r="902" spans="2:2">
      <c r="B902" s="53"/>
    </row>
    <row r="903" spans="2:2">
      <c r="B903" s="53"/>
    </row>
    <row r="904" spans="2:2">
      <c r="B904" s="53"/>
    </row>
    <row r="905" spans="2:2">
      <c r="B905" s="53"/>
    </row>
    <row r="906" spans="2:2">
      <c r="B906" s="53"/>
    </row>
    <row r="907" spans="2:2">
      <c r="B907" s="53"/>
    </row>
    <row r="908" spans="2:2">
      <c r="B908" s="53"/>
    </row>
    <row r="909" spans="2:2">
      <c r="B909" s="53"/>
    </row>
    <row r="910" spans="2:2">
      <c r="B910" s="53"/>
    </row>
    <row r="911" spans="2:2">
      <c r="B911" s="53"/>
    </row>
    <row r="912" spans="2:2">
      <c r="B912" s="53"/>
    </row>
    <row r="913" spans="2:2">
      <c r="B913" s="53"/>
    </row>
    <row r="914" spans="2:2">
      <c r="B914" s="53"/>
    </row>
    <row r="915" spans="2:2">
      <c r="B915" s="53"/>
    </row>
    <row r="916" spans="2:2">
      <c r="B916" s="53"/>
    </row>
    <row r="917" spans="2:2">
      <c r="B917" s="53"/>
    </row>
    <row r="918" spans="2:2">
      <c r="B918" s="53"/>
    </row>
    <row r="919" spans="2:2">
      <c r="B919" s="53"/>
    </row>
    <row r="920" spans="2:2">
      <c r="B920" s="53"/>
    </row>
    <row r="921" spans="2:2">
      <c r="B921" s="53"/>
    </row>
    <row r="922" spans="2:2">
      <c r="B922" s="53"/>
    </row>
    <row r="923" spans="2:2">
      <c r="B923" s="53"/>
    </row>
    <row r="924" spans="2:2">
      <c r="B924" s="53"/>
    </row>
    <row r="925" spans="2:2">
      <c r="B925" s="53"/>
    </row>
    <row r="926" spans="2:2">
      <c r="B926" s="53"/>
    </row>
    <row r="927" spans="2:2">
      <c r="B927" s="53"/>
    </row>
    <row r="928" spans="2:2">
      <c r="B928" s="53"/>
    </row>
    <row r="929" spans="2:2">
      <c r="B929" s="53"/>
    </row>
    <row r="930" spans="2:2">
      <c r="B930" s="53"/>
    </row>
    <row r="931" spans="2:2">
      <c r="B931" s="53"/>
    </row>
    <row r="932" spans="2:2">
      <c r="B932" s="53"/>
    </row>
    <row r="933" spans="2:2">
      <c r="B933" s="53"/>
    </row>
    <row r="934" spans="2:2">
      <c r="B934" s="53"/>
    </row>
    <row r="935" spans="2:2">
      <c r="B935" s="53"/>
    </row>
    <row r="936" spans="2:2">
      <c r="B936" s="53"/>
    </row>
    <row r="937" spans="2:2">
      <c r="B937" s="53"/>
    </row>
    <row r="938" spans="2:2">
      <c r="B938" s="53"/>
    </row>
    <row r="939" spans="2:2">
      <c r="B939" s="53"/>
    </row>
    <row r="940" spans="2:2">
      <c r="B940" s="53"/>
    </row>
    <row r="941" spans="2:2">
      <c r="B941" s="53"/>
    </row>
    <row r="942" spans="2:2">
      <c r="B942" s="53"/>
    </row>
    <row r="943" spans="2:2">
      <c r="B943" s="53"/>
    </row>
    <row r="944" spans="2:2">
      <c r="B944" s="53"/>
    </row>
    <row r="945" spans="2:2">
      <c r="B945" s="53"/>
    </row>
    <row r="946" spans="2:2">
      <c r="B946" s="53"/>
    </row>
    <row r="947" spans="2:2">
      <c r="B947" s="53"/>
    </row>
    <row r="948" spans="2:2">
      <c r="B948" s="53"/>
    </row>
    <row r="949" spans="2:2">
      <c r="B949" s="53"/>
    </row>
    <row r="950" spans="2:2">
      <c r="B950" s="53"/>
    </row>
    <row r="951" spans="2:2">
      <c r="B951" s="53"/>
    </row>
    <row r="952" spans="2:2">
      <c r="B952" s="53"/>
    </row>
    <row r="953" spans="2:2">
      <c r="B953" s="53"/>
    </row>
    <row r="954" spans="2:2">
      <c r="B954" s="53"/>
    </row>
    <row r="955" spans="2:2">
      <c r="B955" s="53"/>
    </row>
    <row r="956" spans="2:2">
      <c r="B956" s="53"/>
    </row>
    <row r="957" spans="2:2">
      <c r="B957" s="53"/>
    </row>
    <row r="958" spans="2:2">
      <c r="B958" s="53"/>
    </row>
    <row r="959" spans="2:2">
      <c r="B959" s="53"/>
    </row>
    <row r="960" spans="2:2">
      <c r="B960" s="53"/>
    </row>
    <row r="961" spans="2:2">
      <c r="B961" s="53"/>
    </row>
    <row r="962" spans="2:2">
      <c r="B962" s="53"/>
    </row>
    <row r="963" spans="2:2">
      <c r="B963" s="53"/>
    </row>
    <row r="964" spans="2:2">
      <c r="B964" s="53"/>
    </row>
    <row r="965" spans="2:2">
      <c r="B965" s="53"/>
    </row>
    <row r="966" spans="2:2">
      <c r="B966" s="53"/>
    </row>
    <row r="967" spans="2:2">
      <c r="B967" s="53"/>
    </row>
    <row r="968" spans="2:2">
      <c r="B968" s="53"/>
    </row>
    <row r="969" spans="2:2">
      <c r="B969" s="53"/>
    </row>
    <row r="970" spans="2:2">
      <c r="B970" s="53"/>
    </row>
    <row r="971" spans="2:2">
      <c r="B971" s="53"/>
    </row>
    <row r="972" spans="2:2">
      <c r="B972" s="53"/>
    </row>
    <row r="973" spans="2:2">
      <c r="B973" s="53"/>
    </row>
    <row r="974" spans="2:2">
      <c r="B974" s="53"/>
    </row>
    <row r="975" spans="2:2">
      <c r="B975" s="53"/>
    </row>
    <row r="976" spans="2:2">
      <c r="B976" s="53"/>
    </row>
    <row r="977" spans="2:2">
      <c r="B977" s="53"/>
    </row>
    <row r="978" spans="2:2">
      <c r="B978" s="53"/>
    </row>
    <row r="979" spans="2:2">
      <c r="B979" s="53"/>
    </row>
    <row r="980" spans="2:2">
      <c r="B980" s="53"/>
    </row>
    <row r="981" spans="2:2">
      <c r="B981" s="53"/>
    </row>
    <row r="982" spans="2:2">
      <c r="B982" s="53"/>
    </row>
    <row r="983" spans="2:2">
      <c r="B983" s="53"/>
    </row>
    <row r="984" spans="2:2">
      <c r="B984" s="53"/>
    </row>
    <row r="985" spans="2:2">
      <c r="B985" s="53"/>
    </row>
    <row r="986" spans="2:2">
      <c r="B986" s="53"/>
    </row>
    <row r="987" spans="2:2">
      <c r="B987" s="53"/>
    </row>
    <row r="988" spans="2:2">
      <c r="B988" s="53"/>
    </row>
    <row r="989" spans="2:2">
      <c r="B989" s="53"/>
    </row>
    <row r="990" spans="2:2">
      <c r="B990" s="53"/>
    </row>
    <row r="991" spans="2:2">
      <c r="B991" s="53"/>
    </row>
    <row r="992" spans="2:2">
      <c r="B992" s="53"/>
    </row>
    <row r="993" spans="2:2">
      <c r="B993" s="53"/>
    </row>
    <row r="994" spans="2:2">
      <c r="B994" s="53"/>
    </row>
    <row r="995" spans="2:2">
      <c r="B995" s="53"/>
    </row>
    <row r="996" spans="2:2">
      <c r="B996" s="53"/>
    </row>
    <row r="997" spans="2:2">
      <c r="B997" s="53"/>
    </row>
    <row r="998" spans="2:2">
      <c r="B998" s="53"/>
    </row>
    <row r="999" spans="2:2">
      <c r="B999" s="53"/>
    </row>
    <row r="1000" spans="2:2">
      <c r="B1000" s="53"/>
    </row>
  </sheetData>
  <phoneticPr fontId="4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656"/>
  <sheetViews>
    <sheetView workbookViewId="0"/>
  </sheetViews>
  <sheetFormatPr defaultColWidth="12.5703125" defaultRowHeight="15.75" customHeight="1"/>
  <sheetData>
    <row r="1" spans="1:3">
      <c r="A1" s="206" t="s">
        <v>512</v>
      </c>
      <c r="B1" s="207" t="s">
        <v>1141</v>
      </c>
    </row>
    <row r="3" spans="1:3">
      <c r="A3" s="196" t="s">
        <v>476</v>
      </c>
      <c r="B3" s="196" t="s">
        <v>477</v>
      </c>
      <c r="C3" s="197" t="s">
        <v>1137</v>
      </c>
    </row>
    <row r="4" spans="1:3">
      <c r="A4" s="198" t="s">
        <v>467</v>
      </c>
      <c r="B4" s="198" t="s">
        <v>478</v>
      </c>
      <c r="C4" s="199">
        <v>0</v>
      </c>
    </row>
    <row r="5" spans="1:3">
      <c r="A5" s="198" t="s">
        <v>185</v>
      </c>
      <c r="B5" s="198" t="s">
        <v>478</v>
      </c>
      <c r="C5" s="199">
        <v>9</v>
      </c>
    </row>
    <row r="6" spans="1:3">
      <c r="A6" s="198" t="s">
        <v>479</v>
      </c>
      <c r="B6" s="198" t="s">
        <v>17</v>
      </c>
      <c r="C6" s="199">
        <v>4</v>
      </c>
    </row>
    <row r="7" spans="1:3">
      <c r="A7" s="200"/>
      <c r="B7" s="201" t="s">
        <v>480</v>
      </c>
      <c r="C7" s="202">
        <v>4</v>
      </c>
    </row>
    <row r="8" spans="1:3">
      <c r="A8" s="198" t="s">
        <v>188</v>
      </c>
      <c r="B8" s="198" t="s">
        <v>17</v>
      </c>
      <c r="C8" s="199">
        <v>0</v>
      </c>
    </row>
    <row r="9" spans="1:3">
      <c r="A9" s="200"/>
      <c r="B9" s="201" t="s">
        <v>478</v>
      </c>
      <c r="C9" s="202">
        <v>5</v>
      </c>
    </row>
    <row r="10" spans="1:3">
      <c r="A10" s="198" t="s">
        <v>524</v>
      </c>
      <c r="B10" s="198" t="s">
        <v>482</v>
      </c>
      <c r="C10" s="199">
        <v>0</v>
      </c>
    </row>
    <row r="11" spans="1:3">
      <c r="A11" s="198" t="s">
        <v>69</v>
      </c>
      <c r="B11" s="198" t="s">
        <v>17</v>
      </c>
      <c r="C11" s="199">
        <v>12</v>
      </c>
    </row>
    <row r="12" spans="1:3">
      <c r="A12" s="200"/>
      <c r="B12" s="201" t="s">
        <v>481</v>
      </c>
      <c r="C12" s="202">
        <v>8</v>
      </c>
    </row>
    <row r="13" spans="1:3">
      <c r="A13" s="200"/>
      <c r="B13" s="201" t="s">
        <v>478</v>
      </c>
      <c r="C13" s="202">
        <v>9</v>
      </c>
    </row>
    <row r="14" spans="1:3">
      <c r="A14" s="200"/>
      <c r="B14" s="201" t="s">
        <v>480</v>
      </c>
      <c r="C14" s="202">
        <v>61</v>
      </c>
    </row>
    <row r="15" spans="1:3">
      <c r="A15" s="200"/>
      <c r="B15" s="201" t="s">
        <v>488</v>
      </c>
      <c r="C15" s="202">
        <v>0</v>
      </c>
    </row>
    <row r="16" spans="1:3">
      <c r="A16" s="200"/>
      <c r="B16" s="201" t="s">
        <v>482</v>
      </c>
      <c r="C16" s="202">
        <v>9</v>
      </c>
    </row>
    <row r="17" spans="1:3">
      <c r="A17" s="200"/>
      <c r="B17" s="201" t="s">
        <v>484</v>
      </c>
      <c r="C17" s="202">
        <v>28</v>
      </c>
    </row>
    <row r="18" spans="1:3">
      <c r="A18" s="200"/>
      <c r="B18" s="201" t="s">
        <v>483</v>
      </c>
      <c r="C18" s="202">
        <v>36</v>
      </c>
    </row>
    <row r="19" spans="1:3">
      <c r="A19" s="198" t="s">
        <v>72</v>
      </c>
      <c r="B19" s="198" t="s">
        <v>17</v>
      </c>
      <c r="C19" s="199">
        <v>1</v>
      </c>
    </row>
    <row r="20" spans="1:3">
      <c r="A20" s="200"/>
      <c r="B20" s="201" t="s">
        <v>481</v>
      </c>
      <c r="C20" s="202">
        <v>0</v>
      </c>
    </row>
    <row r="21" spans="1:3">
      <c r="A21" s="200"/>
      <c r="B21" s="201" t="s">
        <v>478</v>
      </c>
      <c r="C21" s="202">
        <v>18</v>
      </c>
    </row>
    <row r="22" spans="1:3">
      <c r="A22" s="200"/>
      <c r="B22" s="201" t="s">
        <v>480</v>
      </c>
      <c r="C22" s="202">
        <v>4</v>
      </c>
    </row>
    <row r="23" spans="1:3">
      <c r="A23" s="200"/>
      <c r="B23" s="201" t="s">
        <v>482</v>
      </c>
      <c r="C23" s="202">
        <v>1</v>
      </c>
    </row>
    <row r="24" spans="1:3">
      <c r="A24" s="200"/>
      <c r="B24" s="201" t="s">
        <v>484</v>
      </c>
      <c r="C24" s="202">
        <v>14</v>
      </c>
    </row>
    <row r="25" spans="1:3">
      <c r="A25" s="200"/>
      <c r="B25" s="201" t="s">
        <v>483</v>
      </c>
      <c r="C25" s="202">
        <v>4</v>
      </c>
    </row>
    <row r="26" spans="1:3">
      <c r="A26" s="198" t="s">
        <v>77</v>
      </c>
      <c r="B26" s="198" t="s">
        <v>478</v>
      </c>
      <c r="C26" s="199">
        <v>204</v>
      </c>
    </row>
    <row r="27" spans="1:3">
      <c r="A27" s="200"/>
      <c r="B27" s="201" t="s">
        <v>480</v>
      </c>
      <c r="C27" s="202">
        <v>9</v>
      </c>
    </row>
    <row r="28" spans="1:3">
      <c r="A28" s="200"/>
      <c r="B28" s="201" t="s">
        <v>482</v>
      </c>
      <c r="C28" s="202">
        <v>5</v>
      </c>
    </row>
    <row r="29" spans="1:3">
      <c r="A29" s="200"/>
      <c r="B29" s="201" t="s">
        <v>484</v>
      </c>
      <c r="C29" s="202">
        <v>9</v>
      </c>
    </row>
    <row r="30" spans="1:3">
      <c r="A30" s="200"/>
      <c r="B30" s="201" t="s">
        <v>483</v>
      </c>
      <c r="C30" s="202">
        <v>11</v>
      </c>
    </row>
    <row r="31" spans="1:3">
      <c r="A31" s="198" t="s">
        <v>20</v>
      </c>
      <c r="B31" s="198" t="s">
        <v>17</v>
      </c>
      <c r="C31" s="199">
        <v>0</v>
      </c>
    </row>
    <row r="32" spans="1:3">
      <c r="A32" s="200"/>
      <c r="B32" s="201" t="s">
        <v>478</v>
      </c>
      <c r="C32" s="202">
        <v>13</v>
      </c>
    </row>
    <row r="33" spans="1:3">
      <c r="A33" s="200"/>
      <c r="B33" s="201" t="s">
        <v>480</v>
      </c>
      <c r="C33" s="202">
        <v>0</v>
      </c>
    </row>
    <row r="34" spans="1:3">
      <c r="A34" s="198" t="s">
        <v>337</v>
      </c>
      <c r="B34" s="198" t="s">
        <v>478</v>
      </c>
      <c r="C34" s="199">
        <v>124</v>
      </c>
    </row>
    <row r="35" spans="1:3">
      <c r="A35" s="200"/>
      <c r="B35" s="201" t="s">
        <v>480</v>
      </c>
      <c r="C35" s="202">
        <v>21</v>
      </c>
    </row>
    <row r="36" spans="1:3">
      <c r="A36" s="200"/>
      <c r="B36" s="201" t="s">
        <v>482</v>
      </c>
      <c r="C36" s="202">
        <v>0</v>
      </c>
    </row>
    <row r="37" spans="1:3">
      <c r="A37" s="200"/>
      <c r="B37" s="201" t="s">
        <v>484</v>
      </c>
      <c r="C37" s="202">
        <v>8</v>
      </c>
    </row>
    <row r="38" spans="1:3">
      <c r="A38" s="200"/>
      <c r="B38" s="201" t="s">
        <v>483</v>
      </c>
      <c r="C38" s="202">
        <v>0</v>
      </c>
    </row>
    <row r="39" spans="1:3">
      <c r="A39" s="198" t="s">
        <v>81</v>
      </c>
      <c r="B39" s="198" t="s">
        <v>17</v>
      </c>
      <c r="C39" s="199">
        <v>1</v>
      </c>
    </row>
    <row r="40" spans="1:3">
      <c r="A40" s="200"/>
      <c r="B40" s="201" t="s">
        <v>478</v>
      </c>
      <c r="C40" s="202">
        <v>6</v>
      </c>
    </row>
    <row r="41" spans="1:3">
      <c r="A41" s="200"/>
      <c r="B41" s="201" t="s">
        <v>480</v>
      </c>
      <c r="C41" s="202">
        <v>6</v>
      </c>
    </row>
    <row r="42" spans="1:3">
      <c r="A42" s="200"/>
      <c r="B42" s="201" t="s">
        <v>484</v>
      </c>
      <c r="C42" s="202">
        <v>10</v>
      </c>
    </row>
    <row r="43" spans="1:3">
      <c r="A43" s="200"/>
      <c r="B43" s="201" t="s">
        <v>483</v>
      </c>
      <c r="C43" s="202">
        <v>0</v>
      </c>
    </row>
    <row r="44" spans="1:3">
      <c r="A44" s="198" t="s">
        <v>84</v>
      </c>
      <c r="B44" s="198" t="s">
        <v>478</v>
      </c>
      <c r="C44" s="199">
        <v>2</v>
      </c>
    </row>
    <row r="45" spans="1:3">
      <c r="A45" s="198" t="s">
        <v>485</v>
      </c>
      <c r="B45" s="198" t="s">
        <v>17</v>
      </c>
      <c r="C45" s="199">
        <v>1</v>
      </c>
    </row>
    <row r="46" spans="1:3">
      <c r="A46" s="200"/>
      <c r="B46" s="201" t="s">
        <v>478</v>
      </c>
      <c r="C46" s="202">
        <v>0</v>
      </c>
    </row>
    <row r="47" spans="1:3">
      <c r="A47" s="200"/>
      <c r="B47" s="201" t="s">
        <v>482</v>
      </c>
      <c r="C47" s="202">
        <v>1</v>
      </c>
    </row>
    <row r="48" spans="1:3">
      <c r="A48" s="198" t="s">
        <v>486</v>
      </c>
      <c r="B48" s="198" t="s">
        <v>478</v>
      </c>
      <c r="C48" s="199">
        <v>0</v>
      </c>
    </row>
    <row r="49" spans="1:3">
      <c r="A49" s="200"/>
      <c r="B49" s="201" t="s">
        <v>480</v>
      </c>
      <c r="C49" s="202">
        <v>0</v>
      </c>
    </row>
    <row r="50" spans="1:3">
      <c r="A50" s="200"/>
      <c r="B50" s="201" t="s">
        <v>482</v>
      </c>
      <c r="C50" s="202">
        <v>2</v>
      </c>
    </row>
    <row r="51" spans="1:3">
      <c r="A51" s="200"/>
      <c r="B51" s="201" t="s">
        <v>484</v>
      </c>
      <c r="C51" s="202">
        <v>2</v>
      </c>
    </row>
    <row r="52" spans="1:3">
      <c r="A52" s="200"/>
      <c r="B52" s="201" t="s">
        <v>483</v>
      </c>
      <c r="C52" s="202">
        <v>1</v>
      </c>
    </row>
    <row r="53" spans="1:3">
      <c r="A53" s="198" t="s">
        <v>88</v>
      </c>
      <c r="B53" s="198" t="s">
        <v>478</v>
      </c>
      <c r="C53" s="199">
        <v>20</v>
      </c>
    </row>
    <row r="54" spans="1:3">
      <c r="A54" s="200"/>
      <c r="B54" s="201" t="s">
        <v>480</v>
      </c>
      <c r="C54" s="202">
        <v>3</v>
      </c>
    </row>
    <row r="55" spans="1:3">
      <c r="A55" s="200"/>
      <c r="B55" s="201" t="s">
        <v>484</v>
      </c>
      <c r="C55" s="202">
        <v>5</v>
      </c>
    </row>
    <row r="56" spans="1:3">
      <c r="A56" s="200"/>
      <c r="B56" s="201" t="s">
        <v>483</v>
      </c>
      <c r="C56" s="202">
        <v>4</v>
      </c>
    </row>
    <row r="57" spans="1:3">
      <c r="A57" s="198" t="s">
        <v>362</v>
      </c>
      <c r="B57" s="198" t="s">
        <v>17</v>
      </c>
      <c r="C57" s="199">
        <v>10</v>
      </c>
    </row>
    <row r="58" spans="1:3">
      <c r="A58" s="200"/>
      <c r="B58" s="201" t="s">
        <v>481</v>
      </c>
      <c r="C58" s="202">
        <v>16</v>
      </c>
    </row>
    <row r="59" spans="1:3">
      <c r="A59" s="200"/>
      <c r="B59" s="201" t="s">
        <v>478</v>
      </c>
      <c r="C59" s="202">
        <v>16</v>
      </c>
    </row>
    <row r="60" spans="1:3">
      <c r="A60" s="200"/>
      <c r="B60" s="201" t="s">
        <v>480</v>
      </c>
      <c r="C60" s="202">
        <v>9</v>
      </c>
    </row>
    <row r="61" spans="1:3">
      <c r="A61" s="200"/>
      <c r="B61" s="201" t="s">
        <v>484</v>
      </c>
      <c r="C61" s="202">
        <v>1</v>
      </c>
    </row>
    <row r="62" spans="1:3">
      <c r="A62" s="198" t="s">
        <v>340</v>
      </c>
      <c r="B62" s="198" t="s">
        <v>17</v>
      </c>
      <c r="C62" s="199">
        <v>0</v>
      </c>
    </row>
    <row r="63" spans="1:3">
      <c r="A63" s="200"/>
      <c r="B63" s="201" t="s">
        <v>478</v>
      </c>
      <c r="C63" s="202">
        <v>18</v>
      </c>
    </row>
    <row r="64" spans="1:3">
      <c r="A64" s="200"/>
      <c r="B64" s="201" t="s">
        <v>480</v>
      </c>
      <c r="C64" s="202">
        <v>0</v>
      </c>
    </row>
    <row r="65" spans="1:3">
      <c r="A65" s="200"/>
      <c r="B65" s="201" t="s">
        <v>484</v>
      </c>
      <c r="C65" s="202">
        <v>5</v>
      </c>
    </row>
    <row r="66" spans="1:3">
      <c r="A66" s="200"/>
      <c r="B66" s="201" t="s">
        <v>483</v>
      </c>
      <c r="C66" s="202">
        <v>0</v>
      </c>
    </row>
    <row r="67" spans="1:3">
      <c r="A67" s="198" t="s">
        <v>192</v>
      </c>
      <c r="B67" s="198" t="s">
        <v>17</v>
      </c>
      <c r="C67" s="199">
        <v>5</v>
      </c>
    </row>
    <row r="68" spans="1:3">
      <c r="A68" s="200"/>
      <c r="B68" s="201" t="s">
        <v>481</v>
      </c>
      <c r="C68" s="202">
        <v>3</v>
      </c>
    </row>
    <row r="69" spans="1:3">
      <c r="A69" s="200"/>
      <c r="B69" s="201" t="s">
        <v>478</v>
      </c>
      <c r="C69" s="202">
        <v>24</v>
      </c>
    </row>
    <row r="70" spans="1:3">
      <c r="A70" s="200"/>
      <c r="B70" s="201" t="s">
        <v>480</v>
      </c>
      <c r="C70" s="202">
        <v>2</v>
      </c>
    </row>
    <row r="71" spans="1:3">
      <c r="A71" s="200"/>
      <c r="B71" s="201" t="s">
        <v>488</v>
      </c>
      <c r="C71" s="202">
        <v>0</v>
      </c>
    </row>
    <row r="72" spans="1:3">
      <c r="A72" s="200"/>
      <c r="B72" s="201" t="s">
        <v>482</v>
      </c>
      <c r="C72" s="202">
        <v>4</v>
      </c>
    </row>
    <row r="73" spans="1:3">
      <c r="A73" s="200"/>
      <c r="B73" s="201" t="s">
        <v>484</v>
      </c>
      <c r="C73" s="202">
        <v>8</v>
      </c>
    </row>
    <row r="74" spans="1:3">
      <c r="A74" s="200"/>
      <c r="B74" s="201" t="s">
        <v>483</v>
      </c>
      <c r="C74" s="202">
        <v>6</v>
      </c>
    </row>
    <row r="75" spans="1:3">
      <c r="A75" s="198" t="s">
        <v>461</v>
      </c>
      <c r="B75" s="198" t="s">
        <v>17</v>
      </c>
      <c r="C75" s="199">
        <v>5</v>
      </c>
    </row>
    <row r="76" spans="1:3">
      <c r="A76" s="200"/>
      <c r="B76" s="201" t="s">
        <v>478</v>
      </c>
      <c r="C76" s="202">
        <v>0</v>
      </c>
    </row>
    <row r="77" spans="1:3">
      <c r="A77" s="200"/>
      <c r="B77" s="201" t="s">
        <v>480</v>
      </c>
      <c r="C77" s="202">
        <v>2</v>
      </c>
    </row>
    <row r="78" spans="1:3">
      <c r="A78" s="200"/>
      <c r="B78" s="201" t="s">
        <v>488</v>
      </c>
      <c r="C78" s="202">
        <v>0</v>
      </c>
    </row>
    <row r="79" spans="1:3">
      <c r="A79" s="200"/>
      <c r="B79" s="201" t="s">
        <v>484</v>
      </c>
      <c r="C79" s="202">
        <v>2</v>
      </c>
    </row>
    <row r="80" spans="1:3">
      <c r="A80" s="200"/>
      <c r="B80" s="201" t="s">
        <v>483</v>
      </c>
      <c r="C80" s="202">
        <v>1</v>
      </c>
    </row>
    <row r="81" spans="1:3">
      <c r="A81" s="198" t="s">
        <v>198</v>
      </c>
      <c r="B81" s="198" t="s">
        <v>478</v>
      </c>
      <c r="C81" s="199">
        <v>3</v>
      </c>
    </row>
    <row r="82" spans="1:3">
      <c r="A82" s="200"/>
      <c r="B82" s="201" t="s">
        <v>480</v>
      </c>
      <c r="C82" s="202">
        <v>17</v>
      </c>
    </row>
    <row r="83" spans="1:3">
      <c r="A83" s="200"/>
      <c r="B83" s="201" t="s">
        <v>482</v>
      </c>
      <c r="C83" s="202">
        <v>5</v>
      </c>
    </row>
    <row r="84" spans="1:3">
      <c r="A84" s="200"/>
      <c r="B84" s="201" t="s">
        <v>484</v>
      </c>
      <c r="C84" s="202">
        <v>11</v>
      </c>
    </row>
    <row r="85" spans="1:3">
      <c r="A85" s="200"/>
      <c r="B85" s="201" t="s">
        <v>483</v>
      </c>
      <c r="C85" s="202">
        <v>1</v>
      </c>
    </row>
    <row r="86" spans="1:3">
      <c r="A86" s="198" t="s">
        <v>203</v>
      </c>
      <c r="B86" s="198" t="s">
        <v>17</v>
      </c>
      <c r="C86" s="199">
        <v>5</v>
      </c>
    </row>
    <row r="87" spans="1:3">
      <c r="A87" s="200"/>
      <c r="B87" s="201" t="s">
        <v>481</v>
      </c>
      <c r="C87" s="202">
        <v>0</v>
      </c>
    </row>
    <row r="88" spans="1:3">
      <c r="A88" s="200"/>
      <c r="B88" s="201" t="s">
        <v>478</v>
      </c>
      <c r="C88" s="202">
        <v>11</v>
      </c>
    </row>
    <row r="89" spans="1:3">
      <c r="A89" s="200"/>
      <c r="B89" s="201" t="s">
        <v>480</v>
      </c>
      <c r="C89" s="202">
        <v>13</v>
      </c>
    </row>
    <row r="90" spans="1:3">
      <c r="A90" s="200"/>
      <c r="B90" s="201" t="s">
        <v>488</v>
      </c>
      <c r="C90" s="202">
        <v>0</v>
      </c>
    </row>
    <row r="91" spans="1:3">
      <c r="A91" s="200"/>
      <c r="B91" s="201" t="s">
        <v>482</v>
      </c>
      <c r="C91" s="202">
        <v>1</v>
      </c>
    </row>
    <row r="92" spans="1:3">
      <c r="A92" s="200"/>
      <c r="B92" s="201" t="s">
        <v>484</v>
      </c>
      <c r="C92" s="202">
        <v>15</v>
      </c>
    </row>
    <row r="93" spans="1:3">
      <c r="A93" s="200"/>
      <c r="B93" s="201" t="s">
        <v>483</v>
      </c>
      <c r="C93" s="202">
        <v>2</v>
      </c>
    </row>
    <row r="94" spans="1:3">
      <c r="A94" s="198" t="s">
        <v>487</v>
      </c>
      <c r="B94" s="198" t="s">
        <v>483</v>
      </c>
      <c r="C94" s="199">
        <v>4</v>
      </c>
    </row>
    <row r="95" spans="1:3">
      <c r="A95" s="198" t="s">
        <v>343</v>
      </c>
      <c r="B95" s="198" t="s">
        <v>478</v>
      </c>
      <c r="C95" s="199">
        <v>7</v>
      </c>
    </row>
    <row r="96" spans="1:3">
      <c r="A96" s="198" t="s">
        <v>440</v>
      </c>
      <c r="B96" s="198" t="s">
        <v>17</v>
      </c>
      <c r="C96" s="199">
        <v>2</v>
      </c>
    </row>
    <row r="97" spans="1:3">
      <c r="A97" s="200"/>
      <c r="B97" s="201" t="s">
        <v>481</v>
      </c>
      <c r="C97" s="202">
        <v>4</v>
      </c>
    </row>
    <row r="98" spans="1:3">
      <c r="A98" s="200"/>
      <c r="B98" s="201" t="s">
        <v>478</v>
      </c>
      <c r="C98" s="202">
        <v>5</v>
      </c>
    </row>
    <row r="99" spans="1:3">
      <c r="A99" s="198" t="s">
        <v>406</v>
      </c>
      <c r="B99" s="198" t="s">
        <v>481</v>
      </c>
      <c r="C99" s="199">
        <v>7</v>
      </c>
    </row>
    <row r="100" spans="1:3">
      <c r="A100" s="200"/>
      <c r="B100" s="201" t="s">
        <v>478</v>
      </c>
      <c r="C100" s="202">
        <v>15</v>
      </c>
    </row>
    <row r="101" spans="1:3">
      <c r="A101" s="198" t="s">
        <v>206</v>
      </c>
      <c r="B101" s="198" t="s">
        <v>17</v>
      </c>
      <c r="C101" s="199">
        <v>0</v>
      </c>
    </row>
    <row r="102" spans="1:3">
      <c r="A102" s="200"/>
      <c r="B102" s="201" t="s">
        <v>478</v>
      </c>
      <c r="C102" s="202">
        <v>6</v>
      </c>
    </row>
    <row r="103" spans="1:3">
      <c r="A103" s="200"/>
      <c r="B103" s="201" t="s">
        <v>480</v>
      </c>
      <c r="C103" s="202">
        <v>4</v>
      </c>
    </row>
    <row r="104" spans="1:3">
      <c r="A104" s="200"/>
      <c r="B104" s="201" t="s">
        <v>483</v>
      </c>
      <c r="C104" s="202">
        <v>1</v>
      </c>
    </row>
    <row r="105" spans="1:3">
      <c r="A105" s="198" t="s">
        <v>209</v>
      </c>
      <c r="B105" s="198" t="s">
        <v>478</v>
      </c>
      <c r="C105" s="199">
        <v>6</v>
      </c>
    </row>
    <row r="106" spans="1:3">
      <c r="A106" s="198" t="s">
        <v>213</v>
      </c>
      <c r="B106" s="198" t="s">
        <v>17</v>
      </c>
      <c r="C106" s="199">
        <v>3</v>
      </c>
    </row>
    <row r="107" spans="1:3">
      <c r="A107" s="200"/>
      <c r="B107" s="201" t="s">
        <v>478</v>
      </c>
      <c r="C107" s="202">
        <v>12</v>
      </c>
    </row>
    <row r="108" spans="1:3">
      <c r="A108" s="200"/>
      <c r="B108" s="201" t="s">
        <v>480</v>
      </c>
      <c r="C108" s="202">
        <v>0</v>
      </c>
    </row>
    <row r="109" spans="1:3">
      <c r="A109" s="200"/>
      <c r="B109" s="201" t="s">
        <v>484</v>
      </c>
      <c r="C109" s="202">
        <v>9</v>
      </c>
    </row>
    <row r="110" spans="1:3">
      <c r="A110" s="200"/>
      <c r="B110" s="201" t="s">
        <v>483</v>
      </c>
      <c r="C110" s="202">
        <v>6</v>
      </c>
    </row>
    <row r="111" spans="1:3">
      <c r="A111" s="198" t="s">
        <v>365</v>
      </c>
      <c r="B111" s="198" t="s">
        <v>478</v>
      </c>
      <c r="C111" s="199">
        <v>10</v>
      </c>
    </row>
    <row r="112" spans="1:3">
      <c r="A112" s="198" t="s">
        <v>410</v>
      </c>
      <c r="B112" s="198" t="s">
        <v>478</v>
      </c>
      <c r="C112" s="199">
        <v>7</v>
      </c>
    </row>
    <row r="113" spans="1:3">
      <c r="A113" s="200"/>
      <c r="B113" s="201" t="s">
        <v>483</v>
      </c>
      <c r="C113" s="202">
        <v>1</v>
      </c>
    </row>
    <row r="114" spans="1:3">
      <c r="A114" s="198" t="s">
        <v>92</v>
      </c>
      <c r="B114" s="198" t="s">
        <v>481</v>
      </c>
      <c r="C114" s="199">
        <v>2</v>
      </c>
    </row>
    <row r="115" spans="1:3">
      <c r="A115" s="200"/>
      <c r="B115" s="201" t="s">
        <v>478</v>
      </c>
      <c r="C115" s="202">
        <v>2</v>
      </c>
    </row>
    <row r="116" spans="1:3">
      <c r="A116" s="200"/>
      <c r="B116" s="201" t="s">
        <v>482</v>
      </c>
      <c r="C116" s="202">
        <v>3</v>
      </c>
    </row>
    <row r="117" spans="1:3">
      <c r="A117" s="198" t="s">
        <v>414</v>
      </c>
      <c r="B117" s="198" t="s">
        <v>17</v>
      </c>
      <c r="C117" s="199">
        <v>0</v>
      </c>
    </row>
    <row r="118" spans="1:3">
      <c r="A118" s="200"/>
      <c r="B118" s="201" t="s">
        <v>481</v>
      </c>
      <c r="C118" s="202">
        <v>7</v>
      </c>
    </row>
    <row r="119" spans="1:3">
      <c r="A119" s="200"/>
      <c r="B119" s="201" t="s">
        <v>478</v>
      </c>
      <c r="C119" s="202">
        <v>19</v>
      </c>
    </row>
    <row r="120" spans="1:3">
      <c r="A120" s="200"/>
      <c r="B120" s="201" t="s">
        <v>480</v>
      </c>
      <c r="C120" s="202">
        <v>0</v>
      </c>
    </row>
    <row r="121" spans="1:3">
      <c r="A121" s="200"/>
      <c r="B121" s="201" t="s">
        <v>488</v>
      </c>
      <c r="C121" s="202">
        <v>1</v>
      </c>
    </row>
    <row r="122" spans="1:3">
      <c r="A122" s="200"/>
      <c r="B122" s="201" t="s">
        <v>484</v>
      </c>
      <c r="C122" s="202">
        <v>3</v>
      </c>
    </row>
    <row r="123" spans="1:3">
      <c r="A123" s="200"/>
      <c r="B123" s="201" t="s">
        <v>483</v>
      </c>
      <c r="C123" s="202">
        <v>4</v>
      </c>
    </row>
    <row r="124" spans="1:3">
      <c r="A124" s="198" t="s">
        <v>331</v>
      </c>
      <c r="B124" s="198" t="s">
        <v>478</v>
      </c>
      <c r="C124" s="199">
        <v>6</v>
      </c>
    </row>
    <row r="125" spans="1:3">
      <c r="A125" s="200"/>
      <c r="B125" s="201" t="s">
        <v>480</v>
      </c>
      <c r="C125" s="202">
        <v>0</v>
      </c>
    </row>
    <row r="126" spans="1:3">
      <c r="A126" s="200"/>
      <c r="B126" s="201" t="s">
        <v>484</v>
      </c>
      <c r="C126" s="202">
        <v>3</v>
      </c>
    </row>
    <row r="127" spans="1:3">
      <c r="A127" s="198" t="s">
        <v>216</v>
      </c>
      <c r="B127" s="198" t="s">
        <v>17</v>
      </c>
      <c r="C127" s="199">
        <v>3</v>
      </c>
    </row>
    <row r="128" spans="1:3">
      <c r="A128" s="200"/>
      <c r="B128" s="201" t="s">
        <v>481</v>
      </c>
      <c r="C128" s="202">
        <v>3</v>
      </c>
    </row>
    <row r="129" spans="1:3">
      <c r="A129" s="200"/>
      <c r="B129" s="201" t="s">
        <v>478</v>
      </c>
      <c r="C129" s="202">
        <v>3</v>
      </c>
    </row>
    <row r="130" spans="1:3">
      <c r="A130" s="198" t="s">
        <v>221</v>
      </c>
      <c r="B130" s="198" t="s">
        <v>17</v>
      </c>
      <c r="C130" s="199">
        <v>8</v>
      </c>
    </row>
    <row r="131" spans="1:3">
      <c r="A131" s="200"/>
      <c r="B131" s="201" t="s">
        <v>481</v>
      </c>
      <c r="C131" s="202">
        <v>9</v>
      </c>
    </row>
    <row r="132" spans="1:3">
      <c r="A132" s="200"/>
      <c r="B132" s="201" t="s">
        <v>478</v>
      </c>
      <c r="C132" s="202">
        <v>28</v>
      </c>
    </row>
    <row r="133" spans="1:3">
      <c r="A133" s="200"/>
      <c r="B133" s="201" t="s">
        <v>480</v>
      </c>
      <c r="C133" s="202">
        <v>11</v>
      </c>
    </row>
    <row r="134" spans="1:3">
      <c r="A134" s="200"/>
      <c r="B134" s="201" t="s">
        <v>488</v>
      </c>
      <c r="C134" s="202">
        <v>0</v>
      </c>
    </row>
    <row r="135" spans="1:3">
      <c r="A135" s="200"/>
      <c r="B135" s="201" t="s">
        <v>482</v>
      </c>
      <c r="C135" s="202">
        <v>7</v>
      </c>
    </row>
    <row r="136" spans="1:3">
      <c r="A136" s="200"/>
      <c r="B136" s="201" t="s">
        <v>484</v>
      </c>
      <c r="C136" s="202">
        <v>12</v>
      </c>
    </row>
    <row r="137" spans="1:3">
      <c r="A137" s="200"/>
      <c r="B137" s="201" t="s">
        <v>483</v>
      </c>
      <c r="C137" s="202">
        <v>8</v>
      </c>
    </row>
    <row r="138" spans="1:3">
      <c r="A138" s="198" t="s">
        <v>146</v>
      </c>
      <c r="B138" s="198" t="s">
        <v>17</v>
      </c>
      <c r="C138" s="199">
        <v>2</v>
      </c>
    </row>
    <row r="139" spans="1:3">
      <c r="A139" s="200"/>
      <c r="B139" s="201" t="s">
        <v>481</v>
      </c>
      <c r="C139" s="202">
        <v>13</v>
      </c>
    </row>
    <row r="140" spans="1:3">
      <c r="A140" s="200"/>
      <c r="B140" s="201" t="s">
        <v>478</v>
      </c>
      <c r="C140" s="202">
        <v>13</v>
      </c>
    </row>
    <row r="141" spans="1:3">
      <c r="A141" s="200"/>
      <c r="B141" s="201" t="s">
        <v>482</v>
      </c>
      <c r="C141" s="202">
        <v>2</v>
      </c>
    </row>
    <row r="142" spans="1:3">
      <c r="A142" s="200"/>
      <c r="B142" s="201" t="s">
        <v>483</v>
      </c>
      <c r="C142" s="202">
        <v>4</v>
      </c>
    </row>
    <row r="143" spans="1:3">
      <c r="A143" s="198" t="s">
        <v>463</v>
      </c>
      <c r="B143" s="198" t="s">
        <v>478</v>
      </c>
      <c r="C143" s="199">
        <v>0</v>
      </c>
    </row>
    <row r="144" spans="1:3">
      <c r="A144" s="198" t="s">
        <v>95</v>
      </c>
      <c r="B144" s="198" t="s">
        <v>481</v>
      </c>
      <c r="C144" s="199">
        <v>1</v>
      </c>
    </row>
    <row r="145" spans="1:3">
      <c r="A145" s="200"/>
      <c r="B145" s="201" t="s">
        <v>478</v>
      </c>
      <c r="C145" s="202">
        <v>1</v>
      </c>
    </row>
    <row r="146" spans="1:3">
      <c r="A146" s="200"/>
      <c r="B146" s="201" t="s">
        <v>480</v>
      </c>
      <c r="C146" s="202">
        <v>3</v>
      </c>
    </row>
    <row r="147" spans="1:3">
      <c r="A147" s="200"/>
      <c r="B147" s="201" t="s">
        <v>482</v>
      </c>
      <c r="C147" s="202">
        <v>2</v>
      </c>
    </row>
    <row r="148" spans="1:3">
      <c r="A148" s="200"/>
      <c r="B148" s="201" t="s">
        <v>484</v>
      </c>
      <c r="C148" s="202">
        <v>1</v>
      </c>
    </row>
    <row r="149" spans="1:3">
      <c r="A149" s="200"/>
      <c r="B149" s="201" t="s">
        <v>483</v>
      </c>
      <c r="C149" s="202">
        <v>2</v>
      </c>
    </row>
    <row r="150" spans="1:3">
      <c r="A150" s="198" t="s">
        <v>546</v>
      </c>
      <c r="B150" s="198" t="s">
        <v>478</v>
      </c>
      <c r="C150" s="199">
        <v>0</v>
      </c>
    </row>
    <row r="151" spans="1:3">
      <c r="A151" s="198" t="s">
        <v>57</v>
      </c>
      <c r="B151" s="198" t="s">
        <v>481</v>
      </c>
      <c r="C151" s="199">
        <v>4</v>
      </c>
    </row>
    <row r="152" spans="1:3">
      <c r="A152" s="200"/>
      <c r="B152" s="201" t="s">
        <v>478</v>
      </c>
      <c r="C152" s="202">
        <v>7</v>
      </c>
    </row>
    <row r="153" spans="1:3">
      <c r="A153" s="200"/>
      <c r="B153" s="201" t="s">
        <v>480</v>
      </c>
      <c r="C153" s="202">
        <v>0</v>
      </c>
    </row>
    <row r="154" spans="1:3">
      <c r="A154" s="200"/>
      <c r="B154" s="201" t="s">
        <v>488</v>
      </c>
      <c r="C154" s="202">
        <v>13</v>
      </c>
    </row>
    <row r="155" spans="1:3">
      <c r="A155" s="200"/>
      <c r="B155" s="201" t="s">
        <v>484</v>
      </c>
      <c r="C155" s="202">
        <v>0</v>
      </c>
    </row>
    <row r="156" spans="1:3">
      <c r="A156" s="200"/>
      <c r="B156" s="201" t="s">
        <v>483</v>
      </c>
      <c r="C156" s="202">
        <v>2</v>
      </c>
    </row>
    <row r="157" spans="1:3">
      <c r="A157" s="198" t="s">
        <v>150</v>
      </c>
      <c r="B157" s="198" t="s">
        <v>17</v>
      </c>
      <c r="C157" s="199">
        <v>6</v>
      </c>
    </row>
    <row r="158" spans="1:3">
      <c r="A158" s="200"/>
      <c r="B158" s="201" t="s">
        <v>481</v>
      </c>
      <c r="C158" s="202">
        <v>0</v>
      </c>
    </row>
    <row r="159" spans="1:3">
      <c r="A159" s="200"/>
      <c r="B159" s="201" t="s">
        <v>478</v>
      </c>
      <c r="C159" s="202">
        <v>28</v>
      </c>
    </row>
    <row r="160" spans="1:3">
      <c r="A160" s="200"/>
      <c r="B160" s="201" t="s">
        <v>482</v>
      </c>
      <c r="C160" s="202">
        <v>0</v>
      </c>
    </row>
    <row r="161" spans="1:3">
      <c r="A161" s="200"/>
      <c r="B161" s="201" t="s">
        <v>484</v>
      </c>
      <c r="C161" s="202">
        <v>4</v>
      </c>
    </row>
    <row r="162" spans="1:3">
      <c r="A162" s="200"/>
      <c r="B162" s="201" t="s">
        <v>483</v>
      </c>
      <c r="C162" s="202">
        <v>7</v>
      </c>
    </row>
    <row r="163" spans="1:3">
      <c r="A163" s="198" t="s">
        <v>489</v>
      </c>
      <c r="B163" s="198" t="s">
        <v>17</v>
      </c>
      <c r="C163" s="199">
        <v>1</v>
      </c>
    </row>
    <row r="164" spans="1:3">
      <c r="A164" s="200"/>
      <c r="B164" s="201" t="s">
        <v>478</v>
      </c>
      <c r="C164" s="202">
        <v>0</v>
      </c>
    </row>
    <row r="165" spans="1:3">
      <c r="A165" s="200"/>
      <c r="B165" s="201" t="s">
        <v>482</v>
      </c>
      <c r="C165" s="202">
        <v>0</v>
      </c>
    </row>
    <row r="166" spans="1:3">
      <c r="A166" s="200"/>
      <c r="B166" s="201" t="s">
        <v>483</v>
      </c>
      <c r="C166" s="202">
        <v>1</v>
      </c>
    </row>
    <row r="167" spans="1:3">
      <c r="A167" s="198" t="s">
        <v>547</v>
      </c>
      <c r="B167" s="198" t="s">
        <v>480</v>
      </c>
      <c r="C167" s="199">
        <v>0</v>
      </c>
    </row>
    <row r="168" spans="1:3">
      <c r="A168" s="200"/>
      <c r="B168" s="201" t="s">
        <v>484</v>
      </c>
      <c r="C168" s="202">
        <v>0</v>
      </c>
    </row>
    <row r="169" spans="1:3">
      <c r="A169" s="198" t="s">
        <v>23</v>
      </c>
      <c r="B169" s="198" t="s">
        <v>17</v>
      </c>
      <c r="C169" s="199">
        <v>1</v>
      </c>
    </row>
    <row r="170" spans="1:3">
      <c r="A170" s="200"/>
      <c r="B170" s="201" t="s">
        <v>481</v>
      </c>
      <c r="C170" s="202">
        <v>2</v>
      </c>
    </row>
    <row r="171" spans="1:3">
      <c r="A171" s="200"/>
      <c r="B171" s="201" t="s">
        <v>478</v>
      </c>
      <c r="C171" s="202">
        <v>11</v>
      </c>
    </row>
    <row r="172" spans="1:3">
      <c r="A172" s="200"/>
      <c r="B172" s="201" t="s">
        <v>480</v>
      </c>
      <c r="C172" s="202">
        <v>0</v>
      </c>
    </row>
    <row r="173" spans="1:3">
      <c r="A173" s="200"/>
      <c r="B173" s="201" t="s">
        <v>482</v>
      </c>
      <c r="C173" s="202">
        <v>0</v>
      </c>
    </row>
    <row r="174" spans="1:3">
      <c r="A174" s="200"/>
      <c r="B174" s="201" t="s">
        <v>484</v>
      </c>
      <c r="C174" s="202">
        <v>10</v>
      </c>
    </row>
    <row r="175" spans="1:3">
      <c r="A175" s="200"/>
      <c r="B175" s="201" t="s">
        <v>483</v>
      </c>
      <c r="C175" s="202">
        <v>5</v>
      </c>
    </row>
    <row r="176" spans="1:3">
      <c r="A176" s="198" t="s">
        <v>227</v>
      </c>
      <c r="B176" s="198" t="s">
        <v>478</v>
      </c>
      <c r="C176" s="199">
        <v>122</v>
      </c>
    </row>
    <row r="177" spans="1:3">
      <c r="A177" s="200"/>
      <c r="B177" s="201" t="s">
        <v>484</v>
      </c>
      <c r="C177" s="202">
        <v>10</v>
      </c>
    </row>
    <row r="178" spans="1:3">
      <c r="A178" s="200"/>
      <c r="B178" s="201" t="s">
        <v>483</v>
      </c>
      <c r="C178" s="202">
        <v>10</v>
      </c>
    </row>
    <row r="179" spans="1:3">
      <c r="A179" s="198" t="s">
        <v>350</v>
      </c>
      <c r="B179" s="198" t="s">
        <v>481</v>
      </c>
      <c r="C179" s="199">
        <v>0</v>
      </c>
    </row>
    <row r="180" spans="1:3">
      <c r="A180" s="200"/>
      <c r="B180" s="201" t="s">
        <v>478</v>
      </c>
      <c r="C180" s="202">
        <v>38</v>
      </c>
    </row>
    <row r="181" spans="1:3">
      <c r="A181" s="200"/>
      <c r="B181" s="201" t="s">
        <v>484</v>
      </c>
      <c r="C181" s="202">
        <v>0</v>
      </c>
    </row>
    <row r="182" spans="1:3">
      <c r="A182" s="198" t="s">
        <v>549</v>
      </c>
      <c r="B182" s="198" t="s">
        <v>478</v>
      </c>
      <c r="C182" s="199">
        <v>0</v>
      </c>
    </row>
    <row r="183" spans="1:3">
      <c r="A183" s="198" t="s">
        <v>490</v>
      </c>
      <c r="B183" s="198" t="s">
        <v>483</v>
      </c>
      <c r="C183" s="199">
        <v>5</v>
      </c>
    </row>
    <row r="184" spans="1:3">
      <c r="A184" s="198" t="s">
        <v>418</v>
      </c>
      <c r="B184" s="198" t="s">
        <v>481</v>
      </c>
      <c r="C184" s="199">
        <v>1</v>
      </c>
    </row>
    <row r="185" spans="1:3">
      <c r="A185" s="200"/>
      <c r="B185" s="201" t="s">
        <v>478</v>
      </c>
      <c r="C185" s="202">
        <v>25</v>
      </c>
    </row>
    <row r="186" spans="1:3">
      <c r="A186" s="200"/>
      <c r="B186" s="201" t="s">
        <v>484</v>
      </c>
      <c r="C186" s="202">
        <v>1</v>
      </c>
    </row>
    <row r="187" spans="1:3">
      <c r="A187" s="200"/>
      <c r="B187" s="201" t="s">
        <v>483</v>
      </c>
      <c r="C187" s="202">
        <v>5</v>
      </c>
    </row>
    <row r="188" spans="1:3">
      <c r="A188" s="198" t="s">
        <v>98</v>
      </c>
      <c r="B188" s="198" t="s">
        <v>481</v>
      </c>
      <c r="C188" s="199">
        <v>0</v>
      </c>
    </row>
    <row r="189" spans="1:3">
      <c r="A189" s="200"/>
      <c r="B189" s="201" t="s">
        <v>478</v>
      </c>
      <c r="C189" s="202">
        <v>7</v>
      </c>
    </row>
    <row r="190" spans="1:3">
      <c r="A190" s="200"/>
      <c r="B190" s="201" t="s">
        <v>482</v>
      </c>
      <c r="C190" s="202">
        <v>1</v>
      </c>
    </row>
    <row r="191" spans="1:3">
      <c r="A191" s="200"/>
      <c r="B191" s="201" t="s">
        <v>484</v>
      </c>
      <c r="C191" s="202">
        <v>5</v>
      </c>
    </row>
    <row r="192" spans="1:3">
      <c r="A192" s="200"/>
      <c r="B192" s="201" t="s">
        <v>483</v>
      </c>
      <c r="C192" s="202">
        <v>3</v>
      </c>
    </row>
    <row r="193" spans="1:3">
      <c r="A193" s="198" t="s">
        <v>468</v>
      </c>
      <c r="B193" s="198" t="s">
        <v>17</v>
      </c>
      <c r="C193" s="199">
        <v>5</v>
      </c>
    </row>
    <row r="194" spans="1:3">
      <c r="A194" s="200"/>
      <c r="B194" s="201" t="s">
        <v>480</v>
      </c>
      <c r="C194" s="202">
        <v>0</v>
      </c>
    </row>
    <row r="195" spans="1:3">
      <c r="A195" s="200"/>
      <c r="B195" s="201" t="s">
        <v>484</v>
      </c>
      <c r="C195" s="202">
        <v>0</v>
      </c>
    </row>
    <row r="196" spans="1:3">
      <c r="A196" s="198" t="s">
        <v>154</v>
      </c>
      <c r="B196" s="198" t="s">
        <v>17</v>
      </c>
      <c r="C196" s="199">
        <v>1</v>
      </c>
    </row>
    <row r="197" spans="1:3">
      <c r="A197" s="200"/>
      <c r="B197" s="201" t="s">
        <v>478</v>
      </c>
      <c r="C197" s="202">
        <v>2</v>
      </c>
    </row>
    <row r="198" spans="1:3">
      <c r="A198" s="198" t="s">
        <v>103</v>
      </c>
      <c r="B198" s="198" t="s">
        <v>481</v>
      </c>
      <c r="C198" s="199">
        <v>0</v>
      </c>
    </row>
    <row r="199" spans="1:3">
      <c r="A199" s="200"/>
      <c r="B199" s="201" t="s">
        <v>478</v>
      </c>
      <c r="C199" s="202">
        <v>8</v>
      </c>
    </row>
    <row r="200" spans="1:3">
      <c r="A200" s="200"/>
      <c r="B200" s="201" t="s">
        <v>482</v>
      </c>
      <c r="C200" s="202">
        <v>0</v>
      </c>
    </row>
    <row r="201" spans="1:3">
      <c r="A201" s="198" t="s">
        <v>347</v>
      </c>
      <c r="B201" s="198" t="s">
        <v>478</v>
      </c>
      <c r="C201" s="199">
        <v>140</v>
      </c>
    </row>
    <row r="202" spans="1:3">
      <c r="A202" s="200"/>
      <c r="B202" s="201" t="s">
        <v>480</v>
      </c>
      <c r="C202" s="202">
        <v>9</v>
      </c>
    </row>
    <row r="203" spans="1:3">
      <c r="A203" s="200"/>
      <c r="B203" s="201" t="s">
        <v>482</v>
      </c>
      <c r="C203" s="202">
        <v>2</v>
      </c>
    </row>
    <row r="204" spans="1:3">
      <c r="A204" s="200"/>
      <c r="B204" s="201" t="s">
        <v>484</v>
      </c>
      <c r="C204" s="202">
        <v>2</v>
      </c>
    </row>
    <row r="205" spans="1:3">
      <c r="A205" s="200"/>
      <c r="B205" s="201" t="s">
        <v>483</v>
      </c>
      <c r="C205" s="202">
        <v>4</v>
      </c>
    </row>
    <row r="206" spans="1:3">
      <c r="A206" s="198" t="s">
        <v>157</v>
      </c>
      <c r="B206" s="198" t="s">
        <v>17</v>
      </c>
      <c r="C206" s="199">
        <v>10</v>
      </c>
    </row>
    <row r="207" spans="1:3">
      <c r="A207" s="200"/>
      <c r="B207" s="201" t="s">
        <v>478</v>
      </c>
      <c r="C207" s="202">
        <v>31</v>
      </c>
    </row>
    <row r="208" spans="1:3">
      <c r="A208" s="198" t="s">
        <v>106</v>
      </c>
      <c r="B208" s="198" t="s">
        <v>17</v>
      </c>
      <c r="C208" s="199">
        <v>4</v>
      </c>
    </row>
    <row r="209" spans="1:3">
      <c r="A209" s="200"/>
      <c r="B209" s="201" t="s">
        <v>481</v>
      </c>
      <c r="C209" s="202">
        <v>10</v>
      </c>
    </row>
    <row r="210" spans="1:3">
      <c r="A210" s="200"/>
      <c r="B210" s="201" t="s">
        <v>478</v>
      </c>
      <c r="C210" s="202">
        <v>2</v>
      </c>
    </row>
    <row r="211" spans="1:3">
      <c r="A211" s="200"/>
      <c r="B211" s="201" t="s">
        <v>480</v>
      </c>
      <c r="C211" s="202">
        <v>3</v>
      </c>
    </row>
    <row r="212" spans="1:3">
      <c r="A212" s="200"/>
      <c r="B212" s="201" t="s">
        <v>484</v>
      </c>
      <c r="C212" s="202">
        <v>9</v>
      </c>
    </row>
    <row r="213" spans="1:3">
      <c r="A213" s="200"/>
      <c r="B213" s="201" t="s">
        <v>483</v>
      </c>
      <c r="C213" s="202">
        <v>2</v>
      </c>
    </row>
    <row r="214" spans="1:3">
      <c r="A214" s="198" t="s">
        <v>454</v>
      </c>
      <c r="B214" s="198" t="s">
        <v>481</v>
      </c>
      <c r="C214" s="199">
        <v>4</v>
      </c>
    </row>
    <row r="215" spans="1:3">
      <c r="A215" s="200"/>
      <c r="B215" s="201" t="s">
        <v>480</v>
      </c>
      <c r="C215" s="202">
        <v>2</v>
      </c>
    </row>
    <row r="216" spans="1:3">
      <c r="A216" s="200"/>
      <c r="B216" s="201" t="s">
        <v>482</v>
      </c>
      <c r="C216" s="202">
        <v>5</v>
      </c>
    </row>
    <row r="217" spans="1:3">
      <c r="A217" s="200"/>
      <c r="B217" s="201" t="s">
        <v>484</v>
      </c>
      <c r="C217" s="202">
        <v>2</v>
      </c>
    </row>
    <row r="218" spans="1:3">
      <c r="A218" s="200"/>
      <c r="B218" s="201" t="s">
        <v>483</v>
      </c>
      <c r="C218" s="202">
        <v>2</v>
      </c>
    </row>
    <row r="219" spans="1:3">
      <c r="A219" s="198" t="s">
        <v>231</v>
      </c>
      <c r="B219" s="198" t="s">
        <v>17</v>
      </c>
      <c r="C219" s="199">
        <v>8</v>
      </c>
    </row>
    <row r="220" spans="1:3">
      <c r="A220" s="200"/>
      <c r="B220" s="201" t="s">
        <v>481</v>
      </c>
      <c r="C220" s="202">
        <v>1</v>
      </c>
    </row>
    <row r="221" spans="1:3">
      <c r="A221" s="200"/>
      <c r="B221" s="201" t="s">
        <v>478</v>
      </c>
      <c r="C221" s="202">
        <v>4</v>
      </c>
    </row>
    <row r="222" spans="1:3">
      <c r="A222" s="200"/>
      <c r="B222" s="201" t="s">
        <v>480</v>
      </c>
      <c r="C222" s="202">
        <v>20</v>
      </c>
    </row>
    <row r="223" spans="1:3">
      <c r="A223" s="200"/>
      <c r="B223" s="201" t="s">
        <v>482</v>
      </c>
      <c r="C223" s="202">
        <v>5</v>
      </c>
    </row>
    <row r="224" spans="1:3">
      <c r="A224" s="200"/>
      <c r="B224" s="201" t="s">
        <v>484</v>
      </c>
      <c r="C224" s="202">
        <v>19</v>
      </c>
    </row>
    <row r="225" spans="1:3">
      <c r="A225" s="200"/>
      <c r="B225" s="201" t="s">
        <v>483</v>
      </c>
      <c r="C225" s="202">
        <v>2</v>
      </c>
    </row>
    <row r="226" spans="1:3">
      <c r="A226" s="198" t="s">
        <v>421</v>
      </c>
      <c r="B226" s="198" t="s">
        <v>17</v>
      </c>
      <c r="C226" s="199">
        <v>1</v>
      </c>
    </row>
    <row r="227" spans="1:3">
      <c r="A227" s="200"/>
      <c r="B227" s="201" t="s">
        <v>481</v>
      </c>
      <c r="C227" s="202">
        <v>4</v>
      </c>
    </row>
    <row r="228" spans="1:3">
      <c r="A228" s="200"/>
      <c r="B228" s="201" t="s">
        <v>478</v>
      </c>
      <c r="C228" s="202">
        <v>9</v>
      </c>
    </row>
    <row r="229" spans="1:3">
      <c r="A229" s="200"/>
      <c r="B229" s="201" t="s">
        <v>482</v>
      </c>
      <c r="C229" s="202">
        <v>4</v>
      </c>
    </row>
    <row r="230" spans="1:3">
      <c r="A230" s="198" t="s">
        <v>109</v>
      </c>
      <c r="B230" s="198" t="s">
        <v>17</v>
      </c>
      <c r="C230" s="199">
        <v>19</v>
      </c>
    </row>
    <row r="231" spans="1:3">
      <c r="A231" s="200"/>
      <c r="B231" s="201" t="s">
        <v>481</v>
      </c>
      <c r="C231" s="202">
        <v>10</v>
      </c>
    </row>
    <row r="232" spans="1:3">
      <c r="A232" s="200"/>
      <c r="B232" s="201" t="s">
        <v>478</v>
      </c>
      <c r="C232" s="202">
        <v>240</v>
      </c>
    </row>
    <row r="233" spans="1:3">
      <c r="A233" s="200"/>
      <c r="B233" s="201" t="s">
        <v>480</v>
      </c>
      <c r="C233" s="202">
        <v>15</v>
      </c>
    </row>
    <row r="234" spans="1:3">
      <c r="A234" s="200"/>
      <c r="B234" s="201" t="s">
        <v>488</v>
      </c>
      <c r="C234" s="202">
        <v>0</v>
      </c>
    </row>
    <row r="235" spans="1:3">
      <c r="A235" s="200"/>
      <c r="B235" s="201" t="s">
        <v>482</v>
      </c>
      <c r="C235" s="202">
        <v>23</v>
      </c>
    </row>
    <row r="236" spans="1:3">
      <c r="A236" s="200"/>
      <c r="B236" s="201" t="s">
        <v>484</v>
      </c>
      <c r="C236" s="202">
        <v>24</v>
      </c>
    </row>
    <row r="237" spans="1:3">
      <c r="A237" s="200"/>
      <c r="B237" s="201" t="s">
        <v>483</v>
      </c>
      <c r="C237" s="202">
        <v>23</v>
      </c>
    </row>
    <row r="238" spans="1:3">
      <c r="A238" s="198" t="s">
        <v>113</v>
      </c>
      <c r="B238" s="198" t="s">
        <v>17</v>
      </c>
      <c r="C238" s="199">
        <v>19</v>
      </c>
    </row>
    <row r="239" spans="1:3">
      <c r="A239" s="200"/>
      <c r="B239" s="201" t="s">
        <v>481</v>
      </c>
      <c r="C239" s="202">
        <v>10</v>
      </c>
    </row>
    <row r="240" spans="1:3">
      <c r="A240" s="200"/>
      <c r="B240" s="201" t="s">
        <v>478</v>
      </c>
      <c r="C240" s="202">
        <v>5</v>
      </c>
    </row>
    <row r="241" spans="1:3">
      <c r="A241" s="200"/>
      <c r="B241" s="201" t="s">
        <v>480</v>
      </c>
      <c r="C241" s="202">
        <v>20</v>
      </c>
    </row>
    <row r="242" spans="1:3">
      <c r="A242" s="200"/>
      <c r="B242" s="201" t="s">
        <v>482</v>
      </c>
      <c r="C242" s="202">
        <v>8</v>
      </c>
    </row>
    <row r="243" spans="1:3">
      <c r="A243" s="200"/>
      <c r="B243" s="201" t="s">
        <v>484</v>
      </c>
      <c r="C243" s="202">
        <v>29</v>
      </c>
    </row>
    <row r="244" spans="1:3">
      <c r="A244" s="200"/>
      <c r="B244" s="201" t="s">
        <v>483</v>
      </c>
      <c r="C244" s="202">
        <v>6</v>
      </c>
    </row>
    <row r="245" spans="1:3">
      <c r="A245" s="198" t="s">
        <v>160</v>
      </c>
      <c r="B245" s="198" t="s">
        <v>17</v>
      </c>
      <c r="C245" s="199">
        <v>11</v>
      </c>
    </row>
    <row r="246" spans="1:3">
      <c r="A246" s="200"/>
      <c r="B246" s="201" t="s">
        <v>481</v>
      </c>
      <c r="C246" s="202">
        <v>29</v>
      </c>
    </row>
    <row r="247" spans="1:3">
      <c r="A247" s="200"/>
      <c r="B247" s="201" t="s">
        <v>478</v>
      </c>
      <c r="C247" s="202">
        <v>29</v>
      </c>
    </row>
    <row r="248" spans="1:3">
      <c r="A248" s="200"/>
      <c r="B248" s="201" t="s">
        <v>480</v>
      </c>
      <c r="C248" s="202">
        <v>0</v>
      </c>
    </row>
    <row r="249" spans="1:3">
      <c r="A249" s="200"/>
      <c r="B249" s="201" t="s">
        <v>488</v>
      </c>
      <c r="C249" s="202">
        <v>1</v>
      </c>
    </row>
    <row r="250" spans="1:3">
      <c r="A250" s="200"/>
      <c r="B250" s="201" t="s">
        <v>482</v>
      </c>
      <c r="C250" s="202">
        <v>16</v>
      </c>
    </row>
    <row r="251" spans="1:3">
      <c r="A251" s="200"/>
      <c r="B251" s="201" t="s">
        <v>484</v>
      </c>
      <c r="C251" s="202">
        <v>14</v>
      </c>
    </row>
    <row r="252" spans="1:3">
      <c r="A252" s="200"/>
      <c r="B252" s="201" t="s">
        <v>483</v>
      </c>
      <c r="C252" s="202">
        <v>7</v>
      </c>
    </row>
    <row r="253" spans="1:3">
      <c r="A253" s="198" t="s">
        <v>163</v>
      </c>
      <c r="B253" s="198" t="s">
        <v>17</v>
      </c>
      <c r="C253" s="199">
        <v>4</v>
      </c>
    </row>
    <row r="254" spans="1:3">
      <c r="A254" s="200"/>
      <c r="B254" s="201" t="s">
        <v>481</v>
      </c>
      <c r="C254" s="202">
        <v>1</v>
      </c>
    </row>
    <row r="255" spans="1:3">
      <c r="A255" s="200"/>
      <c r="B255" s="201" t="s">
        <v>478</v>
      </c>
      <c r="C255" s="202">
        <v>12</v>
      </c>
    </row>
    <row r="256" spans="1:3">
      <c r="A256" s="200"/>
      <c r="B256" s="201" t="s">
        <v>480</v>
      </c>
      <c r="C256" s="202">
        <v>0</v>
      </c>
    </row>
    <row r="257" spans="1:3">
      <c r="A257" s="200"/>
      <c r="B257" s="201" t="s">
        <v>482</v>
      </c>
      <c r="C257" s="202">
        <v>5</v>
      </c>
    </row>
    <row r="258" spans="1:3">
      <c r="A258" s="200"/>
      <c r="B258" s="201" t="s">
        <v>484</v>
      </c>
      <c r="C258" s="202">
        <v>0</v>
      </c>
    </row>
    <row r="259" spans="1:3">
      <c r="A259" s="200"/>
      <c r="B259" s="201" t="s">
        <v>483</v>
      </c>
      <c r="C259" s="202">
        <v>7</v>
      </c>
    </row>
    <row r="260" spans="1:3">
      <c r="A260" s="198" t="s">
        <v>382</v>
      </c>
      <c r="B260" s="198" t="s">
        <v>478</v>
      </c>
      <c r="C260" s="199">
        <v>13</v>
      </c>
    </row>
    <row r="261" spans="1:3">
      <c r="A261" s="200"/>
      <c r="B261" s="201" t="s">
        <v>480</v>
      </c>
      <c r="C261" s="202">
        <v>3</v>
      </c>
    </row>
    <row r="262" spans="1:3">
      <c r="A262" s="200"/>
      <c r="B262" s="201" t="s">
        <v>484</v>
      </c>
      <c r="C262" s="202">
        <v>2</v>
      </c>
    </row>
    <row r="263" spans="1:3">
      <c r="A263" s="200"/>
      <c r="B263" s="201" t="s">
        <v>483</v>
      </c>
      <c r="C263" s="202">
        <v>1</v>
      </c>
    </row>
    <row r="264" spans="1:3">
      <c r="A264" s="198" t="s">
        <v>551</v>
      </c>
      <c r="B264" s="198" t="s">
        <v>482</v>
      </c>
      <c r="C264" s="199">
        <v>0</v>
      </c>
    </row>
    <row r="265" spans="1:3">
      <c r="A265" s="200"/>
      <c r="B265" s="201" t="s">
        <v>484</v>
      </c>
      <c r="C265" s="202">
        <v>0</v>
      </c>
    </row>
    <row r="266" spans="1:3">
      <c r="A266" s="200"/>
      <c r="B266" s="201" t="s">
        <v>483</v>
      </c>
      <c r="C266" s="202">
        <v>0</v>
      </c>
    </row>
    <row r="267" spans="1:3">
      <c r="A267" s="198" t="s">
        <v>552</v>
      </c>
      <c r="B267" s="198" t="s">
        <v>478</v>
      </c>
      <c r="C267" s="199">
        <v>0</v>
      </c>
    </row>
    <row r="268" spans="1:3">
      <c r="A268" s="200"/>
      <c r="B268" s="201" t="s">
        <v>482</v>
      </c>
      <c r="C268" s="202">
        <v>0</v>
      </c>
    </row>
    <row r="269" spans="1:3">
      <c r="A269" s="198" t="s">
        <v>491</v>
      </c>
      <c r="B269" s="198" t="s">
        <v>478</v>
      </c>
      <c r="C269" s="199">
        <v>0</v>
      </c>
    </row>
    <row r="270" spans="1:3">
      <c r="A270" s="200"/>
      <c r="B270" s="201" t="s">
        <v>480</v>
      </c>
      <c r="C270" s="202">
        <v>1</v>
      </c>
    </row>
    <row r="271" spans="1:3">
      <c r="A271" s="200"/>
      <c r="B271" s="201" t="s">
        <v>484</v>
      </c>
      <c r="C271" s="202">
        <v>6</v>
      </c>
    </row>
    <row r="272" spans="1:3">
      <c r="A272" s="198" t="s">
        <v>353</v>
      </c>
      <c r="B272" s="198" t="s">
        <v>17</v>
      </c>
      <c r="C272" s="199">
        <v>3</v>
      </c>
    </row>
    <row r="273" spans="1:3">
      <c r="A273" s="200"/>
      <c r="B273" s="201" t="s">
        <v>481</v>
      </c>
      <c r="C273" s="202">
        <v>6</v>
      </c>
    </row>
    <row r="274" spans="1:3">
      <c r="A274" s="200"/>
      <c r="B274" s="201" t="s">
        <v>478</v>
      </c>
      <c r="C274" s="202">
        <v>12</v>
      </c>
    </row>
    <row r="275" spans="1:3">
      <c r="A275" s="200"/>
      <c r="B275" s="201" t="s">
        <v>480</v>
      </c>
      <c r="C275" s="202">
        <v>0</v>
      </c>
    </row>
    <row r="276" spans="1:3">
      <c r="A276" s="200"/>
      <c r="B276" s="201" t="s">
        <v>482</v>
      </c>
      <c r="C276" s="202">
        <v>1</v>
      </c>
    </row>
    <row r="277" spans="1:3">
      <c r="A277" s="198" t="s">
        <v>119</v>
      </c>
      <c r="B277" s="198" t="s">
        <v>17</v>
      </c>
      <c r="C277" s="199">
        <v>0</v>
      </c>
    </row>
    <row r="278" spans="1:3">
      <c r="A278" s="200"/>
      <c r="B278" s="201" t="s">
        <v>478</v>
      </c>
      <c r="C278" s="202">
        <v>2</v>
      </c>
    </row>
    <row r="279" spans="1:3">
      <c r="A279" s="198" t="s">
        <v>234</v>
      </c>
      <c r="B279" s="198" t="s">
        <v>17</v>
      </c>
      <c r="C279" s="199">
        <v>0</v>
      </c>
    </row>
    <row r="280" spans="1:3">
      <c r="A280" s="200"/>
      <c r="B280" s="201" t="s">
        <v>478</v>
      </c>
      <c r="C280" s="202">
        <v>17</v>
      </c>
    </row>
    <row r="281" spans="1:3">
      <c r="A281" s="198" t="s">
        <v>239</v>
      </c>
      <c r="B281" s="198" t="s">
        <v>17</v>
      </c>
      <c r="C281" s="199">
        <v>0</v>
      </c>
    </row>
    <row r="282" spans="1:3">
      <c r="A282" s="200"/>
      <c r="B282" s="201" t="s">
        <v>478</v>
      </c>
      <c r="C282" s="202">
        <v>6</v>
      </c>
    </row>
    <row r="283" spans="1:3">
      <c r="A283" s="200"/>
      <c r="B283" s="201" t="s">
        <v>480</v>
      </c>
      <c r="C283" s="202">
        <v>1</v>
      </c>
    </row>
    <row r="284" spans="1:3">
      <c r="A284" s="200"/>
      <c r="B284" s="201" t="s">
        <v>488</v>
      </c>
      <c r="C284" s="202">
        <v>0</v>
      </c>
    </row>
    <row r="285" spans="1:3">
      <c r="A285" s="198" t="s">
        <v>457</v>
      </c>
      <c r="B285" s="198" t="s">
        <v>478</v>
      </c>
      <c r="C285" s="199">
        <v>0</v>
      </c>
    </row>
    <row r="286" spans="1:3">
      <c r="A286" s="198" t="s">
        <v>245</v>
      </c>
      <c r="B286" s="198" t="s">
        <v>478</v>
      </c>
      <c r="C286" s="199">
        <v>6</v>
      </c>
    </row>
    <row r="287" spans="1:3">
      <c r="A287" s="200"/>
      <c r="B287" s="201" t="s">
        <v>480</v>
      </c>
      <c r="C287" s="202">
        <v>1</v>
      </c>
    </row>
    <row r="288" spans="1:3">
      <c r="A288" s="200"/>
      <c r="B288" s="201" t="s">
        <v>488</v>
      </c>
      <c r="C288" s="202">
        <v>7</v>
      </c>
    </row>
    <row r="289" spans="1:3">
      <c r="A289" s="200"/>
      <c r="B289" s="201" t="s">
        <v>484</v>
      </c>
      <c r="C289" s="202">
        <v>2</v>
      </c>
    </row>
    <row r="290" spans="1:3">
      <c r="A290" s="198" t="s">
        <v>248</v>
      </c>
      <c r="B290" s="198" t="s">
        <v>17</v>
      </c>
      <c r="C290" s="199">
        <v>5</v>
      </c>
    </row>
    <row r="291" spans="1:3">
      <c r="A291" s="200"/>
      <c r="B291" s="201" t="s">
        <v>481</v>
      </c>
      <c r="C291" s="202">
        <v>1</v>
      </c>
    </row>
    <row r="292" spans="1:3">
      <c r="A292" s="200"/>
      <c r="B292" s="201" t="s">
        <v>478</v>
      </c>
      <c r="C292" s="202">
        <v>11</v>
      </c>
    </row>
    <row r="293" spans="1:3">
      <c r="A293" s="200"/>
      <c r="B293" s="201" t="s">
        <v>480</v>
      </c>
      <c r="C293" s="202">
        <v>12</v>
      </c>
    </row>
    <row r="294" spans="1:3">
      <c r="A294" s="200"/>
      <c r="B294" s="201" t="s">
        <v>488</v>
      </c>
      <c r="C294" s="202">
        <v>15</v>
      </c>
    </row>
    <row r="295" spans="1:3">
      <c r="A295" s="200"/>
      <c r="B295" s="201" t="s">
        <v>482</v>
      </c>
      <c r="C295" s="202">
        <v>5</v>
      </c>
    </row>
    <row r="296" spans="1:3">
      <c r="A296" s="200"/>
      <c r="B296" s="201" t="s">
        <v>484</v>
      </c>
      <c r="C296" s="202">
        <v>7</v>
      </c>
    </row>
    <row r="297" spans="1:3">
      <c r="A297" s="200"/>
      <c r="B297" s="201" t="s">
        <v>483</v>
      </c>
      <c r="C297" s="202">
        <v>5</v>
      </c>
    </row>
    <row r="298" spans="1:3">
      <c r="A298" s="198" t="s">
        <v>368</v>
      </c>
      <c r="B298" s="198" t="s">
        <v>478</v>
      </c>
      <c r="C298" s="199">
        <v>19</v>
      </c>
    </row>
    <row r="299" spans="1:3">
      <c r="A299" s="198" t="s">
        <v>251</v>
      </c>
      <c r="B299" s="198" t="s">
        <v>17</v>
      </c>
      <c r="C299" s="199">
        <v>0</v>
      </c>
    </row>
    <row r="300" spans="1:3">
      <c r="A300" s="200"/>
      <c r="B300" s="201" t="s">
        <v>478</v>
      </c>
      <c r="C300" s="202">
        <v>4</v>
      </c>
    </row>
    <row r="301" spans="1:3">
      <c r="A301" s="198" t="s">
        <v>254</v>
      </c>
      <c r="B301" s="198" t="s">
        <v>17</v>
      </c>
      <c r="C301" s="199">
        <v>2</v>
      </c>
    </row>
    <row r="302" spans="1:3">
      <c r="A302" s="200"/>
      <c r="B302" s="201" t="s">
        <v>481</v>
      </c>
      <c r="C302" s="202">
        <v>0</v>
      </c>
    </row>
    <row r="303" spans="1:3">
      <c r="A303" s="200"/>
      <c r="B303" s="201" t="s">
        <v>478</v>
      </c>
      <c r="C303" s="202">
        <v>5</v>
      </c>
    </row>
    <row r="304" spans="1:3">
      <c r="A304" s="200"/>
      <c r="B304" s="201" t="s">
        <v>480</v>
      </c>
      <c r="C304" s="202">
        <v>0</v>
      </c>
    </row>
    <row r="305" spans="1:3">
      <c r="A305" s="200"/>
      <c r="B305" s="201" t="s">
        <v>488</v>
      </c>
      <c r="C305" s="202">
        <v>5</v>
      </c>
    </row>
    <row r="306" spans="1:3">
      <c r="A306" s="200"/>
      <c r="B306" s="201" t="s">
        <v>482</v>
      </c>
      <c r="C306" s="202">
        <v>1</v>
      </c>
    </row>
    <row r="307" spans="1:3">
      <c r="A307" s="200"/>
      <c r="B307" s="201" t="s">
        <v>483</v>
      </c>
      <c r="C307" s="202">
        <v>0</v>
      </c>
    </row>
    <row r="308" spans="1:3">
      <c r="A308" s="198" t="s">
        <v>26</v>
      </c>
      <c r="B308" s="198" t="s">
        <v>17</v>
      </c>
      <c r="C308" s="199">
        <v>3</v>
      </c>
    </row>
    <row r="309" spans="1:3">
      <c r="A309" s="200"/>
      <c r="B309" s="201" t="s">
        <v>481</v>
      </c>
      <c r="C309" s="202">
        <v>38</v>
      </c>
    </row>
    <row r="310" spans="1:3">
      <c r="A310" s="200"/>
      <c r="B310" s="201" t="s">
        <v>478</v>
      </c>
      <c r="C310" s="202">
        <v>20</v>
      </c>
    </row>
    <row r="311" spans="1:3">
      <c r="A311" s="200"/>
      <c r="B311" s="201" t="s">
        <v>488</v>
      </c>
      <c r="C311" s="202">
        <v>0</v>
      </c>
    </row>
    <row r="312" spans="1:3">
      <c r="A312" s="200"/>
      <c r="B312" s="201" t="s">
        <v>482</v>
      </c>
      <c r="C312" s="202">
        <v>8</v>
      </c>
    </row>
    <row r="313" spans="1:3">
      <c r="A313" s="200"/>
      <c r="B313" s="201" t="s">
        <v>484</v>
      </c>
      <c r="C313" s="202">
        <v>0</v>
      </c>
    </row>
    <row r="314" spans="1:3">
      <c r="A314" s="200"/>
      <c r="B314" s="201" t="s">
        <v>483</v>
      </c>
      <c r="C314" s="202">
        <v>12</v>
      </c>
    </row>
    <row r="315" spans="1:3">
      <c r="A315" s="198" t="s">
        <v>60</v>
      </c>
      <c r="B315" s="198" t="s">
        <v>17</v>
      </c>
      <c r="C315" s="199">
        <v>16</v>
      </c>
    </row>
    <row r="316" spans="1:3">
      <c r="A316" s="200"/>
      <c r="B316" s="201" t="s">
        <v>481</v>
      </c>
      <c r="C316" s="202">
        <v>67</v>
      </c>
    </row>
    <row r="317" spans="1:3">
      <c r="A317" s="200"/>
      <c r="B317" s="201" t="s">
        <v>478</v>
      </c>
      <c r="C317" s="202">
        <v>100</v>
      </c>
    </row>
    <row r="318" spans="1:3">
      <c r="A318" s="200"/>
      <c r="B318" s="201" t="s">
        <v>480</v>
      </c>
      <c r="C318" s="202">
        <v>6</v>
      </c>
    </row>
    <row r="319" spans="1:3">
      <c r="A319" s="200"/>
      <c r="B319" s="201" t="s">
        <v>488</v>
      </c>
      <c r="C319" s="202">
        <v>1</v>
      </c>
    </row>
    <row r="320" spans="1:3">
      <c r="A320" s="200"/>
      <c r="B320" s="201" t="s">
        <v>482</v>
      </c>
      <c r="C320" s="202">
        <v>18</v>
      </c>
    </row>
    <row r="321" spans="1:3">
      <c r="A321" s="200"/>
      <c r="B321" s="201" t="s">
        <v>484</v>
      </c>
      <c r="C321" s="202">
        <v>40</v>
      </c>
    </row>
    <row r="322" spans="1:3">
      <c r="A322" s="200"/>
      <c r="B322" s="201" t="s">
        <v>483</v>
      </c>
      <c r="C322" s="202">
        <v>22</v>
      </c>
    </row>
    <row r="323" spans="1:3">
      <c r="A323" s="198" t="s">
        <v>66</v>
      </c>
      <c r="B323" s="198" t="s">
        <v>17</v>
      </c>
      <c r="C323" s="199">
        <v>8</v>
      </c>
    </row>
    <row r="324" spans="1:3">
      <c r="A324" s="200"/>
      <c r="B324" s="201" t="s">
        <v>478</v>
      </c>
      <c r="C324" s="202">
        <v>60</v>
      </c>
    </row>
    <row r="325" spans="1:3">
      <c r="A325" s="200"/>
      <c r="B325" s="201" t="s">
        <v>482</v>
      </c>
      <c r="C325" s="202">
        <v>17</v>
      </c>
    </row>
    <row r="326" spans="1:3">
      <c r="A326" s="200"/>
      <c r="B326" s="201" t="s">
        <v>484</v>
      </c>
      <c r="C326" s="202">
        <v>3</v>
      </c>
    </row>
    <row r="327" spans="1:3">
      <c r="A327" s="200"/>
      <c r="B327" s="201" t="s">
        <v>483</v>
      </c>
      <c r="C327" s="202">
        <v>3</v>
      </c>
    </row>
    <row r="328" spans="1:3">
      <c r="A328" s="198" t="s">
        <v>122</v>
      </c>
      <c r="B328" s="198" t="s">
        <v>17</v>
      </c>
      <c r="C328" s="199">
        <v>0</v>
      </c>
    </row>
    <row r="329" spans="1:3">
      <c r="A329" s="200"/>
      <c r="B329" s="201" t="s">
        <v>481</v>
      </c>
      <c r="C329" s="202">
        <v>4</v>
      </c>
    </row>
    <row r="330" spans="1:3">
      <c r="A330" s="200"/>
      <c r="B330" s="201" t="s">
        <v>478</v>
      </c>
      <c r="C330" s="202">
        <v>596</v>
      </c>
    </row>
    <row r="331" spans="1:3">
      <c r="A331" s="200"/>
      <c r="B331" s="201" t="s">
        <v>480</v>
      </c>
      <c r="C331" s="202">
        <v>22</v>
      </c>
    </row>
    <row r="332" spans="1:3">
      <c r="A332" s="200"/>
      <c r="B332" s="201" t="s">
        <v>488</v>
      </c>
      <c r="C332" s="202">
        <v>1</v>
      </c>
    </row>
    <row r="333" spans="1:3">
      <c r="A333" s="200"/>
      <c r="B333" s="201" t="s">
        <v>482</v>
      </c>
      <c r="C333" s="202">
        <v>6</v>
      </c>
    </row>
    <row r="334" spans="1:3">
      <c r="A334" s="200"/>
      <c r="B334" s="201" t="s">
        <v>484</v>
      </c>
      <c r="C334" s="202">
        <v>30</v>
      </c>
    </row>
    <row r="335" spans="1:3">
      <c r="A335" s="200"/>
      <c r="B335" s="201" t="s">
        <v>483</v>
      </c>
      <c r="C335" s="202">
        <v>46</v>
      </c>
    </row>
    <row r="336" spans="1:3">
      <c r="A336" s="198" t="s">
        <v>166</v>
      </c>
      <c r="B336" s="198" t="s">
        <v>17</v>
      </c>
      <c r="C336" s="199">
        <v>16</v>
      </c>
    </row>
    <row r="337" spans="1:3">
      <c r="A337" s="200"/>
      <c r="B337" s="201" t="s">
        <v>481</v>
      </c>
      <c r="C337" s="202">
        <v>98</v>
      </c>
    </row>
    <row r="338" spans="1:3">
      <c r="A338" s="200"/>
      <c r="B338" s="201" t="s">
        <v>478</v>
      </c>
      <c r="C338" s="202">
        <v>98</v>
      </c>
    </row>
    <row r="339" spans="1:3">
      <c r="A339" s="200"/>
      <c r="B339" s="201" t="s">
        <v>480</v>
      </c>
      <c r="C339" s="202">
        <v>17</v>
      </c>
    </row>
    <row r="340" spans="1:3">
      <c r="A340" s="200"/>
      <c r="B340" s="201" t="s">
        <v>488</v>
      </c>
      <c r="C340" s="202">
        <v>0</v>
      </c>
    </row>
    <row r="341" spans="1:3">
      <c r="A341" s="200"/>
      <c r="B341" s="201" t="s">
        <v>482</v>
      </c>
      <c r="C341" s="202">
        <v>15</v>
      </c>
    </row>
    <row r="342" spans="1:3">
      <c r="A342" s="200"/>
      <c r="B342" s="201" t="s">
        <v>484</v>
      </c>
      <c r="C342" s="202">
        <v>40</v>
      </c>
    </row>
    <row r="343" spans="1:3">
      <c r="A343" s="200"/>
      <c r="B343" s="201" t="s">
        <v>483</v>
      </c>
      <c r="C343" s="202">
        <v>38</v>
      </c>
    </row>
    <row r="344" spans="1:3">
      <c r="A344" s="198" t="s">
        <v>257</v>
      </c>
      <c r="B344" s="198" t="s">
        <v>17</v>
      </c>
      <c r="C344" s="199">
        <v>5</v>
      </c>
    </row>
    <row r="345" spans="1:3">
      <c r="A345" s="200"/>
      <c r="B345" s="201" t="s">
        <v>481</v>
      </c>
      <c r="C345" s="202">
        <v>19</v>
      </c>
    </row>
    <row r="346" spans="1:3">
      <c r="A346" s="200"/>
      <c r="B346" s="201" t="s">
        <v>478</v>
      </c>
      <c r="C346" s="202">
        <v>917</v>
      </c>
    </row>
    <row r="347" spans="1:3">
      <c r="A347" s="200"/>
      <c r="B347" s="201" t="s">
        <v>480</v>
      </c>
      <c r="C347" s="202">
        <v>8</v>
      </c>
    </row>
    <row r="348" spans="1:3">
      <c r="A348" s="200"/>
      <c r="B348" s="201" t="s">
        <v>488</v>
      </c>
      <c r="C348" s="202">
        <v>199</v>
      </c>
    </row>
    <row r="349" spans="1:3">
      <c r="A349" s="200"/>
      <c r="B349" s="201" t="s">
        <v>482</v>
      </c>
      <c r="C349" s="202">
        <v>34</v>
      </c>
    </row>
    <row r="350" spans="1:3">
      <c r="A350" s="200"/>
      <c r="B350" s="201" t="s">
        <v>484</v>
      </c>
      <c r="C350" s="202">
        <v>6</v>
      </c>
    </row>
    <row r="351" spans="1:3">
      <c r="A351" s="200"/>
      <c r="B351" s="201" t="s">
        <v>483</v>
      </c>
      <c r="C351" s="202">
        <v>16</v>
      </c>
    </row>
    <row r="352" spans="1:3">
      <c r="A352" s="198" t="s">
        <v>324</v>
      </c>
      <c r="B352" s="198" t="s">
        <v>17</v>
      </c>
      <c r="C352" s="199">
        <v>5</v>
      </c>
    </row>
    <row r="353" spans="1:3">
      <c r="A353" s="200"/>
      <c r="B353" s="201" t="s">
        <v>478</v>
      </c>
      <c r="C353" s="202">
        <v>12</v>
      </c>
    </row>
    <row r="354" spans="1:3">
      <c r="A354" s="200"/>
      <c r="B354" s="201" t="s">
        <v>482</v>
      </c>
      <c r="C354" s="202">
        <v>10</v>
      </c>
    </row>
    <row r="355" spans="1:3">
      <c r="A355" s="200"/>
      <c r="B355" s="201" t="s">
        <v>484</v>
      </c>
      <c r="C355" s="202">
        <v>2</v>
      </c>
    </row>
    <row r="356" spans="1:3">
      <c r="A356" s="200"/>
      <c r="B356" s="201" t="s">
        <v>483</v>
      </c>
      <c r="C356" s="202">
        <v>1</v>
      </c>
    </row>
    <row r="357" spans="1:3">
      <c r="A357" s="198" t="s">
        <v>492</v>
      </c>
      <c r="B357" s="198" t="s">
        <v>17</v>
      </c>
      <c r="C357" s="199">
        <v>3</v>
      </c>
    </row>
    <row r="358" spans="1:3">
      <c r="A358" s="200"/>
      <c r="B358" s="201" t="s">
        <v>481</v>
      </c>
      <c r="C358" s="202">
        <v>0</v>
      </c>
    </row>
    <row r="359" spans="1:3">
      <c r="A359" s="200"/>
      <c r="B359" s="201" t="s">
        <v>478</v>
      </c>
      <c r="C359" s="202">
        <v>0</v>
      </c>
    </row>
    <row r="360" spans="1:3">
      <c r="A360" s="200"/>
      <c r="B360" s="201" t="s">
        <v>480</v>
      </c>
      <c r="C360" s="202">
        <v>5</v>
      </c>
    </row>
    <row r="361" spans="1:3">
      <c r="A361" s="200"/>
      <c r="B361" s="201" t="s">
        <v>482</v>
      </c>
      <c r="C361" s="202">
        <v>20</v>
      </c>
    </row>
    <row r="362" spans="1:3">
      <c r="A362" s="200"/>
      <c r="B362" s="201" t="s">
        <v>484</v>
      </c>
      <c r="C362" s="202">
        <v>10</v>
      </c>
    </row>
    <row r="363" spans="1:3">
      <c r="A363" s="200"/>
      <c r="B363" s="201" t="s">
        <v>483</v>
      </c>
      <c r="C363" s="202">
        <v>29</v>
      </c>
    </row>
    <row r="364" spans="1:3">
      <c r="A364" s="198" t="s">
        <v>356</v>
      </c>
      <c r="B364" s="198" t="s">
        <v>17</v>
      </c>
      <c r="C364" s="199">
        <v>11</v>
      </c>
    </row>
    <row r="365" spans="1:3">
      <c r="A365" s="200"/>
      <c r="B365" s="201" t="s">
        <v>481</v>
      </c>
      <c r="C365" s="202">
        <v>49</v>
      </c>
    </row>
    <row r="366" spans="1:3">
      <c r="A366" s="200"/>
      <c r="B366" s="201" t="s">
        <v>478</v>
      </c>
      <c r="C366" s="202">
        <v>36</v>
      </c>
    </row>
    <row r="367" spans="1:3">
      <c r="A367" s="200"/>
      <c r="B367" s="201" t="s">
        <v>480</v>
      </c>
      <c r="C367" s="202">
        <v>14</v>
      </c>
    </row>
    <row r="368" spans="1:3">
      <c r="A368" s="200"/>
      <c r="B368" s="201" t="s">
        <v>488</v>
      </c>
      <c r="C368" s="202">
        <v>3</v>
      </c>
    </row>
    <row r="369" spans="1:3">
      <c r="A369" s="200"/>
      <c r="B369" s="201" t="s">
        <v>482</v>
      </c>
      <c r="C369" s="202">
        <v>18</v>
      </c>
    </row>
    <row r="370" spans="1:3">
      <c r="A370" s="200"/>
      <c r="B370" s="201" t="s">
        <v>484</v>
      </c>
      <c r="C370" s="202">
        <v>56</v>
      </c>
    </row>
    <row r="371" spans="1:3">
      <c r="A371" s="200"/>
      <c r="B371" s="201" t="s">
        <v>483</v>
      </c>
      <c r="C371" s="202">
        <v>27</v>
      </c>
    </row>
    <row r="372" spans="1:3">
      <c r="A372" s="198" t="s">
        <v>371</v>
      </c>
      <c r="B372" s="198" t="s">
        <v>17</v>
      </c>
      <c r="C372" s="199">
        <v>55</v>
      </c>
    </row>
    <row r="373" spans="1:3">
      <c r="A373" s="200"/>
      <c r="B373" s="201" t="s">
        <v>481</v>
      </c>
      <c r="C373" s="202">
        <v>30</v>
      </c>
    </row>
    <row r="374" spans="1:3">
      <c r="A374" s="200"/>
      <c r="B374" s="201" t="s">
        <v>478</v>
      </c>
      <c r="C374" s="202">
        <v>69</v>
      </c>
    </row>
    <row r="375" spans="1:3">
      <c r="A375" s="200"/>
      <c r="B375" s="201" t="s">
        <v>480</v>
      </c>
      <c r="C375" s="202">
        <v>10</v>
      </c>
    </row>
    <row r="376" spans="1:3">
      <c r="A376" s="200"/>
      <c r="B376" s="201" t="s">
        <v>488</v>
      </c>
      <c r="C376" s="202">
        <v>2</v>
      </c>
    </row>
    <row r="377" spans="1:3">
      <c r="A377" s="200"/>
      <c r="B377" s="201" t="s">
        <v>482</v>
      </c>
      <c r="C377" s="202">
        <v>29</v>
      </c>
    </row>
    <row r="378" spans="1:3">
      <c r="A378" s="200"/>
      <c r="B378" s="201" t="s">
        <v>484</v>
      </c>
      <c r="C378" s="202">
        <v>36</v>
      </c>
    </row>
    <row r="379" spans="1:3">
      <c r="A379" s="200"/>
      <c r="B379" s="201" t="s">
        <v>483</v>
      </c>
      <c r="C379" s="202">
        <v>35</v>
      </c>
    </row>
    <row r="380" spans="1:3">
      <c r="A380" s="198" t="s">
        <v>385</v>
      </c>
      <c r="B380" s="198" t="s">
        <v>17</v>
      </c>
      <c r="C380" s="199">
        <v>13</v>
      </c>
    </row>
    <row r="381" spans="1:3">
      <c r="A381" s="200"/>
      <c r="B381" s="201" t="s">
        <v>481</v>
      </c>
      <c r="C381" s="202">
        <v>5</v>
      </c>
    </row>
    <row r="382" spans="1:3">
      <c r="A382" s="200"/>
      <c r="B382" s="201" t="s">
        <v>478</v>
      </c>
      <c r="C382" s="202">
        <v>19</v>
      </c>
    </row>
    <row r="383" spans="1:3">
      <c r="A383" s="200"/>
      <c r="B383" s="201" t="s">
        <v>480</v>
      </c>
      <c r="C383" s="202">
        <v>2</v>
      </c>
    </row>
    <row r="384" spans="1:3">
      <c r="A384" s="200"/>
      <c r="B384" s="201" t="s">
        <v>482</v>
      </c>
      <c r="C384" s="202">
        <v>11</v>
      </c>
    </row>
    <row r="385" spans="1:3">
      <c r="A385" s="200"/>
      <c r="B385" s="201" t="s">
        <v>484</v>
      </c>
      <c r="C385" s="202">
        <v>5</v>
      </c>
    </row>
    <row r="386" spans="1:3">
      <c r="A386" s="200"/>
      <c r="B386" s="201" t="s">
        <v>483</v>
      </c>
      <c r="C386" s="202">
        <v>9</v>
      </c>
    </row>
    <row r="387" spans="1:3">
      <c r="A387" s="198" t="s">
        <v>424</v>
      </c>
      <c r="B387" s="198" t="s">
        <v>17</v>
      </c>
      <c r="C387" s="199">
        <v>2</v>
      </c>
    </row>
    <row r="388" spans="1:3">
      <c r="A388" s="200"/>
      <c r="B388" s="201" t="s">
        <v>481</v>
      </c>
      <c r="C388" s="202">
        <v>0</v>
      </c>
    </row>
    <row r="389" spans="1:3">
      <c r="A389" s="200"/>
      <c r="B389" s="201" t="s">
        <v>478</v>
      </c>
      <c r="C389" s="202">
        <v>80</v>
      </c>
    </row>
    <row r="390" spans="1:3">
      <c r="A390" s="200"/>
      <c r="B390" s="201" t="s">
        <v>488</v>
      </c>
      <c r="C390" s="202">
        <v>0</v>
      </c>
    </row>
    <row r="391" spans="1:3">
      <c r="A391" s="200"/>
      <c r="B391" s="201" t="s">
        <v>482</v>
      </c>
      <c r="C391" s="202">
        <v>0</v>
      </c>
    </row>
    <row r="392" spans="1:3">
      <c r="A392" s="200"/>
      <c r="B392" s="201" t="s">
        <v>484</v>
      </c>
      <c r="C392" s="202">
        <v>0</v>
      </c>
    </row>
    <row r="393" spans="1:3">
      <c r="A393" s="200"/>
      <c r="B393" s="201" t="s">
        <v>483</v>
      </c>
      <c r="C393" s="202">
        <v>7</v>
      </c>
    </row>
    <row r="394" spans="1:3">
      <c r="A394" s="198" t="s">
        <v>446</v>
      </c>
      <c r="B394" s="198" t="s">
        <v>17</v>
      </c>
      <c r="C394" s="199">
        <v>4</v>
      </c>
    </row>
    <row r="395" spans="1:3">
      <c r="A395" s="200"/>
      <c r="B395" s="201" t="s">
        <v>481</v>
      </c>
      <c r="C395" s="202">
        <v>0</v>
      </c>
    </row>
    <row r="396" spans="1:3">
      <c r="A396" s="200"/>
      <c r="B396" s="201" t="s">
        <v>478</v>
      </c>
      <c r="C396" s="202">
        <v>115</v>
      </c>
    </row>
    <row r="397" spans="1:3">
      <c r="A397" s="200"/>
      <c r="B397" s="201" t="s">
        <v>480</v>
      </c>
      <c r="C397" s="202">
        <v>0</v>
      </c>
    </row>
    <row r="398" spans="1:3">
      <c r="A398" s="200"/>
      <c r="B398" s="201" t="s">
        <v>482</v>
      </c>
      <c r="C398" s="202">
        <v>10</v>
      </c>
    </row>
    <row r="399" spans="1:3">
      <c r="A399" s="200"/>
      <c r="B399" s="201" t="s">
        <v>484</v>
      </c>
      <c r="C399" s="202">
        <v>13</v>
      </c>
    </row>
    <row r="400" spans="1:3">
      <c r="A400" s="200"/>
      <c r="B400" s="201" t="s">
        <v>483</v>
      </c>
      <c r="C400" s="202">
        <v>29</v>
      </c>
    </row>
    <row r="401" spans="1:3">
      <c r="A401" s="198" t="s">
        <v>260</v>
      </c>
      <c r="B401" s="198" t="s">
        <v>478</v>
      </c>
      <c r="C401" s="199">
        <v>1</v>
      </c>
    </row>
    <row r="402" spans="1:3">
      <c r="A402" s="200"/>
      <c r="B402" s="201" t="s">
        <v>480</v>
      </c>
      <c r="C402" s="202">
        <v>0</v>
      </c>
    </row>
    <row r="403" spans="1:3">
      <c r="A403" s="200"/>
      <c r="B403" s="201" t="s">
        <v>484</v>
      </c>
      <c r="C403" s="202">
        <v>10</v>
      </c>
    </row>
    <row r="404" spans="1:3">
      <c r="A404" s="200"/>
      <c r="B404" s="201" t="s">
        <v>483</v>
      </c>
      <c r="C404" s="202">
        <v>1</v>
      </c>
    </row>
    <row r="405" spans="1:3">
      <c r="A405" s="198" t="s">
        <v>263</v>
      </c>
      <c r="B405" s="198" t="s">
        <v>17</v>
      </c>
      <c r="C405" s="199">
        <v>1</v>
      </c>
    </row>
    <row r="406" spans="1:3">
      <c r="A406" s="200"/>
      <c r="B406" s="201" t="s">
        <v>481</v>
      </c>
      <c r="C406" s="202">
        <v>4</v>
      </c>
    </row>
    <row r="407" spans="1:3">
      <c r="A407" s="200"/>
      <c r="B407" s="201" t="s">
        <v>478</v>
      </c>
      <c r="C407" s="202">
        <v>14</v>
      </c>
    </row>
    <row r="408" spans="1:3">
      <c r="A408" s="198" t="s">
        <v>327</v>
      </c>
      <c r="B408" s="198" t="s">
        <v>17</v>
      </c>
      <c r="C408" s="199">
        <v>3</v>
      </c>
    </row>
    <row r="409" spans="1:3">
      <c r="A409" s="200"/>
      <c r="B409" s="201" t="s">
        <v>478</v>
      </c>
      <c r="C409" s="202">
        <v>3</v>
      </c>
    </row>
    <row r="410" spans="1:3">
      <c r="A410" s="200"/>
      <c r="B410" s="201" t="s">
        <v>484</v>
      </c>
      <c r="C410" s="202">
        <v>0</v>
      </c>
    </row>
    <row r="411" spans="1:3">
      <c r="A411" s="200"/>
      <c r="B411" s="201" t="s">
        <v>483</v>
      </c>
      <c r="C411" s="202">
        <v>0</v>
      </c>
    </row>
    <row r="412" spans="1:3">
      <c r="A412" s="198" t="s">
        <v>493</v>
      </c>
      <c r="B412" s="198" t="s">
        <v>481</v>
      </c>
      <c r="C412" s="199">
        <v>0</v>
      </c>
    </row>
    <row r="413" spans="1:3">
      <c r="A413" s="200"/>
      <c r="B413" s="201" t="s">
        <v>478</v>
      </c>
      <c r="C413" s="202">
        <v>0</v>
      </c>
    </row>
    <row r="414" spans="1:3">
      <c r="A414" s="200"/>
      <c r="B414" s="201" t="s">
        <v>484</v>
      </c>
      <c r="C414" s="202">
        <v>1</v>
      </c>
    </row>
    <row r="415" spans="1:3">
      <c r="A415" s="198" t="s">
        <v>475</v>
      </c>
      <c r="B415" s="198" t="s">
        <v>478</v>
      </c>
      <c r="C415" s="199">
        <v>0</v>
      </c>
    </row>
    <row r="416" spans="1:3">
      <c r="A416" s="198" t="s">
        <v>558</v>
      </c>
      <c r="B416" s="198" t="s">
        <v>478</v>
      </c>
      <c r="C416" s="199">
        <v>0</v>
      </c>
    </row>
    <row r="417" spans="1:3">
      <c r="A417" s="200"/>
      <c r="B417" s="201" t="s">
        <v>488</v>
      </c>
      <c r="C417" s="202">
        <v>0</v>
      </c>
    </row>
    <row r="418" spans="1:3">
      <c r="A418" s="200"/>
      <c r="B418" s="201" t="s">
        <v>482</v>
      </c>
      <c r="C418" s="202">
        <v>0</v>
      </c>
    </row>
    <row r="419" spans="1:3">
      <c r="A419" s="198" t="s">
        <v>449</v>
      </c>
      <c r="B419" s="198" t="s">
        <v>17</v>
      </c>
      <c r="C419" s="199">
        <v>3</v>
      </c>
    </row>
    <row r="420" spans="1:3">
      <c r="A420" s="200"/>
      <c r="B420" s="201" t="s">
        <v>481</v>
      </c>
      <c r="C420" s="202">
        <v>33</v>
      </c>
    </row>
    <row r="421" spans="1:3">
      <c r="A421" s="200"/>
      <c r="B421" s="201" t="s">
        <v>478</v>
      </c>
      <c r="C421" s="202">
        <v>16</v>
      </c>
    </row>
    <row r="422" spans="1:3">
      <c r="A422" s="200"/>
      <c r="B422" s="201" t="s">
        <v>480</v>
      </c>
      <c r="C422" s="202">
        <v>0</v>
      </c>
    </row>
    <row r="423" spans="1:3">
      <c r="A423" s="200"/>
      <c r="B423" s="201" t="s">
        <v>482</v>
      </c>
      <c r="C423" s="202">
        <v>5</v>
      </c>
    </row>
    <row r="424" spans="1:3">
      <c r="A424" s="200"/>
      <c r="B424" s="201" t="s">
        <v>484</v>
      </c>
      <c r="C424" s="202">
        <v>5</v>
      </c>
    </row>
    <row r="425" spans="1:3">
      <c r="A425" s="200"/>
      <c r="B425" s="201" t="s">
        <v>483</v>
      </c>
      <c r="C425" s="202">
        <v>4</v>
      </c>
    </row>
    <row r="426" spans="1:3">
      <c r="A426" s="198" t="s">
        <v>559</v>
      </c>
      <c r="B426" s="198" t="s">
        <v>478</v>
      </c>
      <c r="C426" s="199">
        <v>0</v>
      </c>
    </row>
    <row r="427" spans="1:3">
      <c r="A427" s="198" t="s">
        <v>374</v>
      </c>
      <c r="B427" s="198" t="s">
        <v>478</v>
      </c>
      <c r="C427" s="199">
        <v>140</v>
      </c>
    </row>
    <row r="428" spans="1:3">
      <c r="A428" s="200"/>
      <c r="B428" s="201" t="s">
        <v>482</v>
      </c>
      <c r="C428" s="202">
        <v>1</v>
      </c>
    </row>
    <row r="429" spans="1:3">
      <c r="A429" s="198" t="s">
        <v>125</v>
      </c>
      <c r="B429" s="198" t="s">
        <v>17</v>
      </c>
      <c r="C429" s="199">
        <v>1</v>
      </c>
    </row>
    <row r="430" spans="1:3">
      <c r="A430" s="200"/>
      <c r="B430" s="201" t="s">
        <v>478</v>
      </c>
      <c r="C430" s="202">
        <v>3</v>
      </c>
    </row>
    <row r="431" spans="1:3">
      <c r="A431" s="198" t="s">
        <v>473</v>
      </c>
      <c r="B431" s="198" t="s">
        <v>478</v>
      </c>
      <c r="C431" s="199">
        <v>0</v>
      </c>
    </row>
    <row r="432" spans="1:3">
      <c r="A432" s="198" t="s">
        <v>269</v>
      </c>
      <c r="B432" s="198" t="s">
        <v>17</v>
      </c>
      <c r="C432" s="199">
        <v>2</v>
      </c>
    </row>
    <row r="433" spans="1:3">
      <c r="A433" s="200"/>
      <c r="B433" s="201" t="s">
        <v>478</v>
      </c>
      <c r="C433" s="202">
        <v>82</v>
      </c>
    </row>
    <row r="434" spans="1:3">
      <c r="A434" s="200"/>
      <c r="B434" s="201" t="s">
        <v>480</v>
      </c>
      <c r="C434" s="202">
        <v>10</v>
      </c>
    </row>
    <row r="435" spans="1:3">
      <c r="A435" s="200"/>
      <c r="B435" s="201" t="s">
        <v>484</v>
      </c>
      <c r="C435" s="202">
        <v>9</v>
      </c>
    </row>
    <row r="436" spans="1:3">
      <c r="A436" s="200"/>
      <c r="B436" s="201" t="s">
        <v>483</v>
      </c>
      <c r="C436" s="202">
        <v>0</v>
      </c>
    </row>
    <row r="437" spans="1:3">
      <c r="A437" s="198" t="s">
        <v>30</v>
      </c>
      <c r="B437" s="198" t="s">
        <v>17</v>
      </c>
      <c r="C437" s="199">
        <v>6</v>
      </c>
    </row>
    <row r="438" spans="1:3">
      <c r="A438" s="200"/>
      <c r="B438" s="201" t="s">
        <v>481</v>
      </c>
      <c r="C438" s="202">
        <v>8</v>
      </c>
    </row>
    <row r="439" spans="1:3">
      <c r="A439" s="200"/>
      <c r="B439" s="201" t="s">
        <v>478</v>
      </c>
      <c r="C439" s="202">
        <v>10</v>
      </c>
    </row>
    <row r="440" spans="1:3">
      <c r="A440" s="200"/>
      <c r="B440" s="201" t="s">
        <v>482</v>
      </c>
      <c r="C440" s="202">
        <v>3</v>
      </c>
    </row>
    <row r="441" spans="1:3">
      <c r="A441" s="198" t="s">
        <v>427</v>
      </c>
      <c r="B441" s="198" t="s">
        <v>478</v>
      </c>
      <c r="C441" s="199">
        <v>9</v>
      </c>
    </row>
    <row r="442" spans="1:3">
      <c r="A442" s="198" t="s">
        <v>272</v>
      </c>
      <c r="B442" s="198" t="s">
        <v>478</v>
      </c>
      <c r="C442" s="199">
        <v>8</v>
      </c>
    </row>
    <row r="443" spans="1:3">
      <c r="A443" s="198" t="s">
        <v>276</v>
      </c>
      <c r="B443" s="198" t="s">
        <v>478</v>
      </c>
      <c r="C443" s="199">
        <v>5</v>
      </c>
    </row>
    <row r="444" spans="1:3">
      <c r="A444" s="198" t="s">
        <v>388</v>
      </c>
      <c r="B444" s="198" t="s">
        <v>481</v>
      </c>
      <c r="C444" s="199">
        <v>2</v>
      </c>
    </row>
    <row r="445" spans="1:3">
      <c r="A445" s="200"/>
      <c r="B445" s="201" t="s">
        <v>478</v>
      </c>
      <c r="C445" s="202">
        <v>3</v>
      </c>
    </row>
    <row r="446" spans="1:3">
      <c r="A446" s="200"/>
      <c r="B446" s="201" t="s">
        <v>480</v>
      </c>
      <c r="C446" s="202">
        <v>0</v>
      </c>
    </row>
    <row r="447" spans="1:3">
      <c r="A447" s="200"/>
      <c r="B447" s="201" t="s">
        <v>484</v>
      </c>
      <c r="C447" s="202">
        <v>1</v>
      </c>
    </row>
    <row r="448" spans="1:3">
      <c r="A448" s="200"/>
      <c r="B448" s="201" t="s">
        <v>483</v>
      </c>
      <c r="C448" s="202">
        <v>1</v>
      </c>
    </row>
    <row r="449" spans="1:3">
      <c r="A449" s="198" t="s">
        <v>391</v>
      </c>
      <c r="B449" s="198" t="s">
        <v>478</v>
      </c>
      <c r="C449" s="199">
        <v>29</v>
      </c>
    </row>
    <row r="450" spans="1:3">
      <c r="A450" s="200"/>
      <c r="B450" s="201" t="s">
        <v>480</v>
      </c>
      <c r="C450" s="202">
        <v>0</v>
      </c>
    </row>
    <row r="451" spans="1:3">
      <c r="A451" s="200"/>
      <c r="B451" s="201" t="s">
        <v>483</v>
      </c>
      <c r="C451" s="202">
        <v>0</v>
      </c>
    </row>
    <row r="452" spans="1:3">
      <c r="A452" s="198" t="s">
        <v>33</v>
      </c>
      <c r="B452" s="198" t="s">
        <v>17</v>
      </c>
      <c r="C452" s="199">
        <v>0</v>
      </c>
    </row>
    <row r="453" spans="1:3">
      <c r="A453" s="200"/>
      <c r="B453" s="201" t="s">
        <v>481</v>
      </c>
      <c r="C453" s="202">
        <v>4</v>
      </c>
    </row>
    <row r="454" spans="1:3">
      <c r="A454" s="200"/>
      <c r="B454" s="201" t="s">
        <v>478</v>
      </c>
      <c r="C454" s="202">
        <v>11</v>
      </c>
    </row>
    <row r="455" spans="1:3">
      <c r="A455" s="200"/>
      <c r="B455" s="201" t="s">
        <v>480</v>
      </c>
      <c r="C455" s="202">
        <v>0</v>
      </c>
    </row>
    <row r="456" spans="1:3">
      <c r="A456" s="200"/>
      <c r="B456" s="201" t="s">
        <v>482</v>
      </c>
      <c r="C456" s="202">
        <v>0</v>
      </c>
    </row>
    <row r="457" spans="1:3">
      <c r="A457" s="200"/>
      <c r="B457" s="201" t="s">
        <v>484</v>
      </c>
      <c r="C457" s="202">
        <v>0</v>
      </c>
    </row>
    <row r="458" spans="1:3">
      <c r="A458" s="200"/>
      <c r="B458" s="201" t="s">
        <v>483</v>
      </c>
      <c r="C458" s="202">
        <v>5</v>
      </c>
    </row>
    <row r="459" spans="1:3">
      <c r="A459" s="198" t="s">
        <v>494</v>
      </c>
      <c r="B459" s="198" t="s">
        <v>484</v>
      </c>
      <c r="C459" s="199">
        <v>1</v>
      </c>
    </row>
    <row r="460" spans="1:3">
      <c r="A460" s="198" t="s">
        <v>469</v>
      </c>
      <c r="B460" s="198" t="s">
        <v>478</v>
      </c>
      <c r="C460" s="199">
        <v>0</v>
      </c>
    </row>
    <row r="461" spans="1:3">
      <c r="A461" s="200"/>
      <c r="B461" s="201" t="s">
        <v>480</v>
      </c>
      <c r="C461" s="202">
        <v>0</v>
      </c>
    </row>
    <row r="462" spans="1:3">
      <c r="A462" s="198" t="s">
        <v>470</v>
      </c>
      <c r="B462" s="198" t="s">
        <v>17</v>
      </c>
      <c r="C462" s="199">
        <v>0</v>
      </c>
    </row>
    <row r="463" spans="1:3">
      <c r="A463" s="200"/>
      <c r="B463" s="201" t="s">
        <v>478</v>
      </c>
      <c r="C463" s="202">
        <v>0</v>
      </c>
    </row>
    <row r="464" spans="1:3">
      <c r="A464" s="198" t="s">
        <v>279</v>
      </c>
      <c r="B464" s="198" t="s">
        <v>481</v>
      </c>
      <c r="C464" s="199">
        <v>3</v>
      </c>
    </row>
    <row r="465" spans="1:3">
      <c r="A465" s="200"/>
      <c r="B465" s="201" t="s">
        <v>478</v>
      </c>
      <c r="C465" s="202">
        <v>5</v>
      </c>
    </row>
    <row r="466" spans="1:3">
      <c r="A466" s="200"/>
      <c r="B466" s="201" t="s">
        <v>482</v>
      </c>
      <c r="C466" s="202">
        <v>12</v>
      </c>
    </row>
    <row r="467" spans="1:3">
      <c r="A467" s="200"/>
      <c r="B467" s="201" t="s">
        <v>484</v>
      </c>
      <c r="C467" s="202">
        <v>0</v>
      </c>
    </row>
    <row r="468" spans="1:3">
      <c r="A468" s="200"/>
      <c r="B468" s="201" t="s">
        <v>483</v>
      </c>
      <c r="C468" s="202">
        <v>2</v>
      </c>
    </row>
    <row r="469" spans="1:3">
      <c r="A469" s="198" t="s">
        <v>562</v>
      </c>
      <c r="B469" s="198" t="s">
        <v>481</v>
      </c>
      <c r="C469" s="199">
        <v>0</v>
      </c>
    </row>
    <row r="470" spans="1:3">
      <c r="A470" s="200"/>
      <c r="B470" s="201" t="s">
        <v>480</v>
      </c>
      <c r="C470" s="202">
        <v>0</v>
      </c>
    </row>
    <row r="471" spans="1:3">
      <c r="A471" s="198" t="s">
        <v>128</v>
      </c>
      <c r="B471" s="198" t="s">
        <v>478</v>
      </c>
      <c r="C471" s="199">
        <v>42</v>
      </c>
    </row>
    <row r="472" spans="1:3">
      <c r="A472" s="200"/>
      <c r="B472" s="201" t="s">
        <v>480</v>
      </c>
      <c r="C472" s="202">
        <v>0</v>
      </c>
    </row>
    <row r="473" spans="1:3">
      <c r="A473" s="200"/>
      <c r="B473" s="201" t="s">
        <v>484</v>
      </c>
      <c r="C473" s="202">
        <v>0</v>
      </c>
    </row>
    <row r="474" spans="1:3">
      <c r="A474" s="200"/>
      <c r="B474" s="201" t="s">
        <v>483</v>
      </c>
      <c r="C474" s="202">
        <v>0</v>
      </c>
    </row>
    <row r="475" spans="1:3">
      <c r="A475" s="198" t="s">
        <v>394</v>
      </c>
      <c r="B475" s="198" t="s">
        <v>17</v>
      </c>
      <c r="C475" s="199">
        <v>3</v>
      </c>
    </row>
    <row r="476" spans="1:3">
      <c r="A476" s="200"/>
      <c r="B476" s="201" t="s">
        <v>478</v>
      </c>
      <c r="C476" s="202">
        <v>66</v>
      </c>
    </row>
    <row r="477" spans="1:3">
      <c r="A477" s="198" t="s">
        <v>131</v>
      </c>
      <c r="B477" s="198" t="s">
        <v>478</v>
      </c>
      <c r="C477" s="199">
        <v>6</v>
      </c>
    </row>
    <row r="478" spans="1:3">
      <c r="A478" s="198" t="s">
        <v>495</v>
      </c>
      <c r="B478" s="198" t="s">
        <v>481</v>
      </c>
      <c r="C478" s="199">
        <v>3</v>
      </c>
    </row>
    <row r="479" spans="1:3">
      <c r="A479" s="200"/>
      <c r="B479" s="201" t="s">
        <v>478</v>
      </c>
      <c r="C479" s="202">
        <v>0</v>
      </c>
    </row>
    <row r="480" spans="1:3">
      <c r="A480" s="200"/>
      <c r="B480" s="201" t="s">
        <v>480</v>
      </c>
      <c r="C480" s="202">
        <v>5</v>
      </c>
    </row>
    <row r="481" spans="1:3">
      <c r="A481" s="200"/>
      <c r="B481" s="201" t="s">
        <v>482</v>
      </c>
      <c r="C481" s="202">
        <v>1</v>
      </c>
    </row>
    <row r="482" spans="1:3">
      <c r="A482" s="200"/>
      <c r="B482" s="201" t="s">
        <v>484</v>
      </c>
      <c r="C482" s="202">
        <v>0</v>
      </c>
    </row>
    <row r="483" spans="1:3">
      <c r="A483" s="200"/>
      <c r="B483" s="201" t="s">
        <v>483</v>
      </c>
      <c r="C483" s="202">
        <v>1</v>
      </c>
    </row>
    <row r="484" spans="1:3">
      <c r="A484" s="198" t="s">
        <v>472</v>
      </c>
      <c r="B484" s="198" t="s">
        <v>478</v>
      </c>
      <c r="C484" s="199">
        <v>0</v>
      </c>
    </row>
    <row r="485" spans="1:3">
      <c r="A485" s="198" t="s">
        <v>496</v>
      </c>
      <c r="B485" s="198" t="s">
        <v>17</v>
      </c>
      <c r="C485" s="199">
        <v>1</v>
      </c>
    </row>
    <row r="486" spans="1:3">
      <c r="A486" s="200"/>
      <c r="B486" s="201" t="s">
        <v>481</v>
      </c>
      <c r="C486" s="202">
        <v>7</v>
      </c>
    </row>
    <row r="487" spans="1:3">
      <c r="A487" s="200"/>
      <c r="B487" s="201" t="s">
        <v>478</v>
      </c>
      <c r="C487" s="202">
        <v>0</v>
      </c>
    </row>
    <row r="488" spans="1:3">
      <c r="A488" s="200"/>
      <c r="B488" s="201" t="s">
        <v>480</v>
      </c>
      <c r="C488" s="202">
        <v>6</v>
      </c>
    </row>
    <row r="489" spans="1:3">
      <c r="A489" s="200"/>
      <c r="B489" s="201" t="s">
        <v>482</v>
      </c>
      <c r="C489" s="202">
        <v>12</v>
      </c>
    </row>
    <row r="490" spans="1:3">
      <c r="A490" s="200"/>
      <c r="B490" s="201" t="s">
        <v>484</v>
      </c>
      <c r="C490" s="202">
        <v>10</v>
      </c>
    </row>
    <row r="491" spans="1:3">
      <c r="A491" s="200"/>
      <c r="B491" s="201" t="s">
        <v>483</v>
      </c>
      <c r="C491" s="202">
        <v>14</v>
      </c>
    </row>
    <row r="492" spans="1:3">
      <c r="A492" s="198" t="s">
        <v>282</v>
      </c>
      <c r="B492" s="198" t="s">
        <v>17</v>
      </c>
      <c r="C492" s="199">
        <v>13</v>
      </c>
    </row>
    <row r="493" spans="1:3" ht="15.75" customHeight="1">
      <c r="A493" s="200"/>
      <c r="B493" s="201" t="s">
        <v>478</v>
      </c>
      <c r="C493" s="202">
        <v>10</v>
      </c>
    </row>
    <row r="494" spans="1:3" ht="15.75" customHeight="1">
      <c r="A494" s="200"/>
      <c r="B494" s="201" t="s">
        <v>480</v>
      </c>
      <c r="C494" s="202">
        <v>0</v>
      </c>
    </row>
    <row r="495" spans="1:3" ht="15.75" customHeight="1">
      <c r="A495" s="198" t="s">
        <v>287</v>
      </c>
      <c r="B495" s="198" t="s">
        <v>17</v>
      </c>
      <c r="C495" s="199">
        <v>7</v>
      </c>
    </row>
    <row r="496" spans="1:3" ht="15.75" customHeight="1">
      <c r="A496" s="200"/>
      <c r="B496" s="201" t="s">
        <v>478</v>
      </c>
      <c r="C496" s="202">
        <v>15</v>
      </c>
    </row>
    <row r="497" spans="1:3" ht="15.75" customHeight="1">
      <c r="A497" s="200"/>
      <c r="B497" s="201" t="s">
        <v>480</v>
      </c>
      <c r="C497" s="202">
        <v>5</v>
      </c>
    </row>
    <row r="498" spans="1:3" ht="15.75" customHeight="1">
      <c r="A498" s="200"/>
      <c r="B498" s="201" t="s">
        <v>484</v>
      </c>
      <c r="C498" s="202">
        <v>5</v>
      </c>
    </row>
    <row r="499" spans="1:3" ht="15.75" customHeight="1">
      <c r="A499" s="200"/>
      <c r="B499" s="201" t="s">
        <v>483</v>
      </c>
      <c r="C499" s="202">
        <v>7</v>
      </c>
    </row>
    <row r="500" spans="1:3" ht="15.75" customHeight="1">
      <c r="A500" s="198" t="s">
        <v>430</v>
      </c>
      <c r="B500" s="198" t="s">
        <v>17</v>
      </c>
      <c r="C500" s="199">
        <v>4</v>
      </c>
    </row>
    <row r="501" spans="1:3" ht="15.75" customHeight="1">
      <c r="A501" s="200"/>
      <c r="B501" s="201" t="s">
        <v>481</v>
      </c>
      <c r="C501" s="202">
        <v>7</v>
      </c>
    </row>
    <row r="502" spans="1:3" ht="15.75" customHeight="1">
      <c r="A502" s="200"/>
      <c r="B502" s="201" t="s">
        <v>478</v>
      </c>
      <c r="C502" s="202">
        <v>33</v>
      </c>
    </row>
    <row r="503" spans="1:3" ht="15.75" customHeight="1">
      <c r="A503" s="200"/>
      <c r="B503" s="201" t="s">
        <v>480</v>
      </c>
      <c r="C503" s="202">
        <v>0</v>
      </c>
    </row>
    <row r="504" spans="1:3" ht="15.75" customHeight="1">
      <c r="A504" s="200"/>
      <c r="B504" s="201" t="s">
        <v>482</v>
      </c>
      <c r="C504" s="202">
        <v>4</v>
      </c>
    </row>
    <row r="505" spans="1:3" ht="15.75" customHeight="1">
      <c r="A505" s="200"/>
      <c r="B505" s="201" t="s">
        <v>484</v>
      </c>
      <c r="C505" s="202">
        <v>0</v>
      </c>
    </row>
    <row r="506" spans="1:3" ht="15.75" customHeight="1">
      <c r="A506" s="200"/>
      <c r="B506" s="201" t="s">
        <v>483</v>
      </c>
      <c r="C506" s="202">
        <v>3</v>
      </c>
    </row>
    <row r="507" spans="1:3" ht="15.75" customHeight="1">
      <c r="A507" s="198" t="s">
        <v>301</v>
      </c>
      <c r="B507" s="198" t="s">
        <v>478</v>
      </c>
      <c r="C507" s="199">
        <v>1</v>
      </c>
    </row>
    <row r="508" spans="1:3" ht="15.75" customHeight="1">
      <c r="A508" s="198" t="s">
        <v>169</v>
      </c>
      <c r="B508" s="198" t="s">
        <v>17</v>
      </c>
      <c r="C508" s="199">
        <v>19</v>
      </c>
    </row>
    <row r="509" spans="1:3" ht="15.75" customHeight="1">
      <c r="A509" s="200"/>
      <c r="B509" s="201" t="s">
        <v>481</v>
      </c>
      <c r="C509" s="202">
        <v>1</v>
      </c>
    </row>
    <row r="510" spans="1:3" ht="15.75" customHeight="1">
      <c r="A510" s="200"/>
      <c r="B510" s="201" t="s">
        <v>478</v>
      </c>
      <c r="C510" s="202">
        <v>67</v>
      </c>
    </row>
    <row r="511" spans="1:3" ht="15.75" customHeight="1">
      <c r="A511" s="200"/>
      <c r="B511" s="201" t="s">
        <v>480</v>
      </c>
      <c r="C511" s="202">
        <v>0</v>
      </c>
    </row>
    <row r="512" spans="1:3" ht="15.75" customHeight="1">
      <c r="A512" s="200"/>
      <c r="B512" s="201" t="s">
        <v>482</v>
      </c>
      <c r="C512" s="202">
        <v>3</v>
      </c>
    </row>
    <row r="513" spans="1:3" ht="15.75" customHeight="1">
      <c r="A513" s="200"/>
      <c r="B513" s="201" t="s">
        <v>484</v>
      </c>
      <c r="C513" s="202">
        <v>0</v>
      </c>
    </row>
    <row r="514" spans="1:3" ht="15.75" customHeight="1">
      <c r="A514" s="200"/>
      <c r="B514" s="201" t="s">
        <v>483</v>
      </c>
      <c r="C514" s="202">
        <v>0</v>
      </c>
    </row>
    <row r="515" spans="1:3" ht="15.75" customHeight="1">
      <c r="A515" s="198" t="s">
        <v>172</v>
      </c>
      <c r="B515" s="198" t="s">
        <v>17</v>
      </c>
      <c r="C515" s="199">
        <v>0</v>
      </c>
    </row>
    <row r="516" spans="1:3" ht="15.75" customHeight="1">
      <c r="A516" s="200"/>
      <c r="B516" s="201" t="s">
        <v>478</v>
      </c>
      <c r="C516" s="202">
        <v>15</v>
      </c>
    </row>
    <row r="517" spans="1:3" ht="15.75" customHeight="1">
      <c r="A517" s="198" t="s">
        <v>563</v>
      </c>
      <c r="B517" s="198" t="s">
        <v>478</v>
      </c>
      <c r="C517" s="199">
        <v>0</v>
      </c>
    </row>
    <row r="518" spans="1:3" ht="15.75" customHeight="1">
      <c r="A518" s="198" t="s">
        <v>37</v>
      </c>
      <c r="B518" s="198" t="s">
        <v>17</v>
      </c>
      <c r="C518" s="199">
        <v>0</v>
      </c>
    </row>
    <row r="519" spans="1:3" ht="15.75" customHeight="1">
      <c r="A519" s="200"/>
      <c r="B519" s="201" t="s">
        <v>481</v>
      </c>
      <c r="C519" s="202">
        <v>28</v>
      </c>
    </row>
    <row r="520" spans="1:3" ht="15.75" customHeight="1">
      <c r="A520" s="200"/>
      <c r="B520" s="201" t="s">
        <v>478</v>
      </c>
      <c r="C520" s="202">
        <v>46</v>
      </c>
    </row>
    <row r="521" spans="1:3" ht="15.75" customHeight="1">
      <c r="A521" s="200"/>
      <c r="B521" s="201" t="s">
        <v>480</v>
      </c>
      <c r="C521" s="202">
        <v>1</v>
      </c>
    </row>
    <row r="522" spans="1:3" ht="15.75" customHeight="1">
      <c r="A522" s="200"/>
      <c r="B522" s="201" t="s">
        <v>484</v>
      </c>
      <c r="C522" s="202">
        <v>14</v>
      </c>
    </row>
    <row r="523" spans="1:3" ht="15.75" customHeight="1">
      <c r="A523" s="200"/>
      <c r="B523" s="201" t="s">
        <v>483</v>
      </c>
      <c r="C523" s="202">
        <v>3</v>
      </c>
    </row>
    <row r="524" spans="1:3" ht="15.75" customHeight="1">
      <c r="A524" s="198" t="s">
        <v>497</v>
      </c>
      <c r="B524" s="198" t="s">
        <v>481</v>
      </c>
      <c r="C524" s="199">
        <v>0</v>
      </c>
    </row>
    <row r="525" spans="1:3" ht="15.75" customHeight="1">
      <c r="A525" s="200"/>
      <c r="B525" s="201" t="s">
        <v>478</v>
      </c>
      <c r="C525" s="202">
        <v>0</v>
      </c>
    </row>
    <row r="526" spans="1:3" ht="15.75" customHeight="1">
      <c r="A526" s="200"/>
      <c r="B526" s="201" t="s">
        <v>484</v>
      </c>
      <c r="C526" s="202">
        <v>1</v>
      </c>
    </row>
    <row r="527" spans="1:3" ht="15.75" customHeight="1">
      <c r="A527" s="200"/>
      <c r="B527" s="201" t="s">
        <v>483</v>
      </c>
      <c r="C527" s="202">
        <v>1</v>
      </c>
    </row>
    <row r="528" spans="1:3" ht="15.75" customHeight="1">
      <c r="A528" s="198" t="s">
        <v>290</v>
      </c>
      <c r="B528" s="198" t="s">
        <v>481</v>
      </c>
      <c r="C528" s="199">
        <v>1</v>
      </c>
    </row>
    <row r="529" spans="1:3" ht="15.75" customHeight="1">
      <c r="A529" s="200"/>
      <c r="B529" s="201" t="s">
        <v>478</v>
      </c>
      <c r="C529" s="202">
        <v>2</v>
      </c>
    </row>
    <row r="530" spans="1:3" ht="15.75" customHeight="1">
      <c r="A530" s="198" t="s">
        <v>295</v>
      </c>
      <c r="B530" s="198" t="s">
        <v>17</v>
      </c>
      <c r="C530" s="199">
        <v>1</v>
      </c>
    </row>
    <row r="531" spans="1:3" ht="15.75" customHeight="1">
      <c r="A531" s="200"/>
      <c r="B531" s="201" t="s">
        <v>478</v>
      </c>
      <c r="C531" s="202">
        <v>1</v>
      </c>
    </row>
    <row r="532" spans="1:3" ht="15.75" customHeight="1">
      <c r="A532" s="200"/>
      <c r="B532" s="201" t="s">
        <v>484</v>
      </c>
      <c r="C532" s="202">
        <v>0</v>
      </c>
    </row>
    <row r="533" spans="1:3" ht="15.75" customHeight="1">
      <c r="A533" s="200"/>
      <c r="B533" s="201" t="s">
        <v>483</v>
      </c>
      <c r="C533" s="202">
        <v>2</v>
      </c>
    </row>
    <row r="534" spans="1:3" ht="15.75" customHeight="1">
      <c r="A534" s="198" t="s">
        <v>298</v>
      </c>
      <c r="B534" s="198" t="s">
        <v>17</v>
      </c>
      <c r="C534" s="199">
        <v>1</v>
      </c>
    </row>
    <row r="535" spans="1:3" ht="15.75" customHeight="1">
      <c r="A535" s="200"/>
      <c r="B535" s="201" t="s">
        <v>478</v>
      </c>
      <c r="C535" s="202">
        <v>2</v>
      </c>
    </row>
    <row r="536" spans="1:3" ht="15.75" customHeight="1">
      <c r="A536" s="200"/>
      <c r="B536" s="201" t="s">
        <v>480</v>
      </c>
      <c r="C536" s="202">
        <v>2</v>
      </c>
    </row>
    <row r="537" spans="1:3" ht="15.75" customHeight="1">
      <c r="A537" s="200"/>
      <c r="B537" s="201" t="s">
        <v>484</v>
      </c>
      <c r="C537" s="202">
        <v>0</v>
      </c>
    </row>
    <row r="538" spans="1:3" ht="15.75" customHeight="1">
      <c r="A538" s="200"/>
      <c r="B538" s="201" t="s">
        <v>483</v>
      </c>
      <c r="C538" s="202">
        <v>3</v>
      </c>
    </row>
    <row r="539" spans="1:3" ht="15.75" customHeight="1">
      <c r="A539" s="198" t="s">
        <v>40</v>
      </c>
      <c r="B539" s="198" t="s">
        <v>478</v>
      </c>
      <c r="C539" s="199">
        <v>17</v>
      </c>
    </row>
    <row r="540" spans="1:3" ht="15.75" customHeight="1">
      <c r="A540" s="198" t="s">
        <v>564</v>
      </c>
      <c r="B540" s="198" t="s">
        <v>480</v>
      </c>
      <c r="C540" s="199">
        <v>0</v>
      </c>
    </row>
    <row r="541" spans="1:3" ht="15.75" customHeight="1">
      <c r="A541" s="198" t="s">
        <v>175</v>
      </c>
      <c r="B541" s="198" t="s">
        <v>17</v>
      </c>
      <c r="C541" s="199">
        <v>8</v>
      </c>
    </row>
    <row r="542" spans="1:3" ht="15.75" customHeight="1">
      <c r="A542" s="200"/>
      <c r="B542" s="201" t="s">
        <v>481</v>
      </c>
      <c r="C542" s="202">
        <v>1</v>
      </c>
    </row>
    <row r="543" spans="1:3" ht="15.75" customHeight="1">
      <c r="A543" s="200"/>
      <c r="B543" s="201" t="s">
        <v>478</v>
      </c>
      <c r="C543" s="202">
        <v>16</v>
      </c>
    </row>
    <row r="544" spans="1:3" ht="15.75" customHeight="1">
      <c r="A544" s="198" t="s">
        <v>304</v>
      </c>
      <c r="B544" s="198" t="s">
        <v>478</v>
      </c>
      <c r="C544" s="199">
        <v>150</v>
      </c>
    </row>
    <row r="545" spans="1:3" ht="15.75" customHeight="1">
      <c r="A545" s="198" t="s">
        <v>45</v>
      </c>
      <c r="B545" s="198" t="s">
        <v>17</v>
      </c>
      <c r="C545" s="199">
        <v>8</v>
      </c>
    </row>
    <row r="546" spans="1:3" ht="15.75" customHeight="1">
      <c r="A546" s="200"/>
      <c r="B546" s="201" t="s">
        <v>481</v>
      </c>
      <c r="C546" s="202">
        <v>0</v>
      </c>
    </row>
    <row r="547" spans="1:3" ht="15.75" customHeight="1">
      <c r="A547" s="200"/>
      <c r="B547" s="201" t="s">
        <v>478</v>
      </c>
      <c r="C547" s="202">
        <v>24</v>
      </c>
    </row>
    <row r="548" spans="1:3" ht="15.75" customHeight="1">
      <c r="A548" s="198" t="s">
        <v>434</v>
      </c>
      <c r="B548" s="198" t="s">
        <v>17</v>
      </c>
      <c r="C548" s="199">
        <v>1</v>
      </c>
    </row>
    <row r="549" spans="1:3" ht="15.75" customHeight="1">
      <c r="A549" s="200"/>
      <c r="B549" s="201" t="s">
        <v>481</v>
      </c>
      <c r="C549" s="202">
        <v>4</v>
      </c>
    </row>
    <row r="550" spans="1:3" ht="15.75" customHeight="1">
      <c r="A550" s="200"/>
      <c r="B550" s="201" t="s">
        <v>478</v>
      </c>
      <c r="C550" s="202">
        <v>20</v>
      </c>
    </row>
    <row r="551" spans="1:3" ht="15.75" customHeight="1">
      <c r="A551" s="200"/>
      <c r="B551" s="201" t="s">
        <v>482</v>
      </c>
      <c r="C551" s="202">
        <v>3</v>
      </c>
    </row>
    <row r="552" spans="1:3" ht="15.75" customHeight="1">
      <c r="A552" s="200"/>
      <c r="B552" s="201" t="s">
        <v>483</v>
      </c>
      <c r="C552" s="202">
        <v>1</v>
      </c>
    </row>
    <row r="553" spans="1:3" ht="15.75" customHeight="1">
      <c r="A553" s="198" t="s">
        <v>397</v>
      </c>
      <c r="B553" s="198" t="s">
        <v>478</v>
      </c>
      <c r="C553" s="199">
        <v>14</v>
      </c>
    </row>
    <row r="554" spans="1:3" ht="15.75" customHeight="1">
      <c r="A554" s="198" t="s">
        <v>134</v>
      </c>
      <c r="B554" s="198" t="s">
        <v>481</v>
      </c>
      <c r="C554" s="199">
        <v>2</v>
      </c>
    </row>
    <row r="555" spans="1:3" ht="15.75" customHeight="1">
      <c r="A555" s="200"/>
      <c r="B555" s="201" t="s">
        <v>478</v>
      </c>
      <c r="C555" s="202">
        <v>3</v>
      </c>
    </row>
    <row r="556" spans="1:3" ht="15.75" customHeight="1">
      <c r="A556" s="200"/>
      <c r="B556" s="201" t="s">
        <v>480</v>
      </c>
      <c r="C556" s="202">
        <v>2</v>
      </c>
    </row>
    <row r="557" spans="1:3" ht="15.75" customHeight="1">
      <c r="A557" s="200"/>
      <c r="B557" s="201" t="s">
        <v>482</v>
      </c>
      <c r="C557" s="202">
        <v>0</v>
      </c>
    </row>
    <row r="558" spans="1:3" ht="15.75" customHeight="1">
      <c r="A558" s="200"/>
      <c r="B558" s="201" t="s">
        <v>484</v>
      </c>
      <c r="C558" s="202">
        <v>8</v>
      </c>
    </row>
    <row r="559" spans="1:3" ht="15.75" customHeight="1">
      <c r="A559" s="200"/>
      <c r="B559" s="201" t="s">
        <v>483</v>
      </c>
      <c r="C559" s="202">
        <v>1</v>
      </c>
    </row>
    <row r="560" spans="1:3" ht="15.75" customHeight="1">
      <c r="A560" s="198" t="s">
        <v>437</v>
      </c>
      <c r="B560" s="198" t="s">
        <v>17</v>
      </c>
      <c r="C560" s="199">
        <v>0</v>
      </c>
    </row>
    <row r="561" spans="1:3" ht="15.75" customHeight="1">
      <c r="A561" s="200"/>
      <c r="B561" s="201" t="s">
        <v>481</v>
      </c>
      <c r="C561" s="202">
        <v>8</v>
      </c>
    </row>
    <row r="562" spans="1:3" ht="15.75" customHeight="1">
      <c r="A562" s="200"/>
      <c r="B562" s="201" t="s">
        <v>478</v>
      </c>
      <c r="C562" s="202">
        <v>11</v>
      </c>
    </row>
    <row r="563" spans="1:3" ht="15.75" customHeight="1">
      <c r="A563" s="200"/>
      <c r="B563" s="201" t="s">
        <v>480</v>
      </c>
      <c r="C563" s="202">
        <v>2</v>
      </c>
    </row>
    <row r="564" spans="1:3" ht="15.75" customHeight="1">
      <c r="A564" s="200"/>
      <c r="B564" s="201" t="s">
        <v>483</v>
      </c>
      <c r="C564" s="202">
        <v>2</v>
      </c>
    </row>
    <row r="565" spans="1:3" ht="15.75" customHeight="1">
      <c r="A565" s="198" t="s">
        <v>400</v>
      </c>
      <c r="B565" s="198" t="s">
        <v>17</v>
      </c>
      <c r="C565" s="199">
        <v>1</v>
      </c>
    </row>
    <row r="566" spans="1:3" ht="15.75" customHeight="1">
      <c r="A566" s="200"/>
      <c r="B566" s="201" t="s">
        <v>478</v>
      </c>
      <c r="C566" s="202">
        <v>40</v>
      </c>
    </row>
    <row r="567" spans="1:3" ht="15.75" customHeight="1">
      <c r="A567" s="200"/>
      <c r="B567" s="201" t="s">
        <v>480</v>
      </c>
      <c r="C567" s="202">
        <v>1</v>
      </c>
    </row>
    <row r="568" spans="1:3" ht="15.75" customHeight="1">
      <c r="A568" s="200"/>
      <c r="B568" s="201" t="s">
        <v>484</v>
      </c>
      <c r="C568" s="202">
        <v>4</v>
      </c>
    </row>
    <row r="569" spans="1:3" ht="15.75" customHeight="1">
      <c r="A569" s="200"/>
      <c r="B569" s="201" t="s">
        <v>483</v>
      </c>
      <c r="C569" s="202">
        <v>9</v>
      </c>
    </row>
    <row r="570" spans="1:3" ht="15.75" customHeight="1">
      <c r="A570" s="198" t="s">
        <v>498</v>
      </c>
      <c r="B570" s="198" t="s">
        <v>17</v>
      </c>
      <c r="C570" s="199">
        <v>20</v>
      </c>
    </row>
    <row r="571" spans="1:3" ht="15.75" customHeight="1">
      <c r="A571" s="200"/>
      <c r="B571" s="201" t="s">
        <v>478</v>
      </c>
      <c r="C571" s="202">
        <v>0</v>
      </c>
    </row>
    <row r="572" spans="1:3" ht="15.75" customHeight="1">
      <c r="A572" s="198" t="s">
        <v>334</v>
      </c>
      <c r="B572" s="198" t="s">
        <v>478</v>
      </c>
      <c r="C572" s="199">
        <v>8</v>
      </c>
    </row>
    <row r="573" spans="1:3" ht="15.75" customHeight="1">
      <c r="A573" s="198" t="s">
        <v>137</v>
      </c>
      <c r="B573" s="198" t="s">
        <v>478</v>
      </c>
      <c r="C573" s="199">
        <v>1</v>
      </c>
    </row>
    <row r="574" spans="1:3" ht="15.75" customHeight="1">
      <c r="A574" s="200"/>
      <c r="B574" s="201" t="s">
        <v>480</v>
      </c>
      <c r="C574" s="202">
        <v>1</v>
      </c>
    </row>
    <row r="575" spans="1:3" ht="15.75" customHeight="1">
      <c r="A575" s="200"/>
      <c r="B575" s="201" t="s">
        <v>482</v>
      </c>
      <c r="C575" s="202">
        <v>0</v>
      </c>
    </row>
    <row r="576" spans="1:3" ht="15.75" customHeight="1">
      <c r="A576" s="200"/>
      <c r="B576" s="201" t="s">
        <v>484</v>
      </c>
      <c r="C576" s="202">
        <v>0</v>
      </c>
    </row>
    <row r="577" spans="1:3" ht="15.75" customHeight="1">
      <c r="A577" s="200"/>
      <c r="B577" s="201" t="s">
        <v>483</v>
      </c>
      <c r="C577" s="202">
        <v>0</v>
      </c>
    </row>
    <row r="578" spans="1:3" ht="15.75" customHeight="1">
      <c r="A578" s="198" t="s">
        <v>359</v>
      </c>
      <c r="B578" s="198" t="s">
        <v>17</v>
      </c>
      <c r="C578" s="199">
        <v>2</v>
      </c>
    </row>
    <row r="579" spans="1:3" ht="15.75" customHeight="1">
      <c r="A579" s="200"/>
      <c r="B579" s="201" t="s">
        <v>481</v>
      </c>
      <c r="C579" s="202">
        <v>2</v>
      </c>
    </row>
    <row r="580" spans="1:3" ht="15.75" customHeight="1">
      <c r="A580" s="200"/>
      <c r="B580" s="201" t="s">
        <v>478</v>
      </c>
      <c r="C580" s="202">
        <v>4</v>
      </c>
    </row>
    <row r="581" spans="1:3" ht="15.75" customHeight="1">
      <c r="A581" s="200"/>
      <c r="B581" s="201" t="s">
        <v>480</v>
      </c>
      <c r="C581" s="202">
        <v>1</v>
      </c>
    </row>
    <row r="582" spans="1:3" ht="15.75" customHeight="1">
      <c r="A582" s="200"/>
      <c r="B582" s="201" t="s">
        <v>482</v>
      </c>
      <c r="C582" s="202">
        <v>0</v>
      </c>
    </row>
    <row r="583" spans="1:3" ht="15.75" customHeight="1">
      <c r="A583" s="198" t="s">
        <v>403</v>
      </c>
      <c r="B583" s="198" t="s">
        <v>478</v>
      </c>
      <c r="C583" s="199">
        <v>16</v>
      </c>
    </row>
    <row r="584" spans="1:3" ht="15.75" customHeight="1">
      <c r="A584" s="200"/>
      <c r="B584" s="201" t="s">
        <v>480</v>
      </c>
      <c r="C584" s="202">
        <v>0</v>
      </c>
    </row>
    <row r="585" spans="1:3" ht="15.75" customHeight="1">
      <c r="A585" s="200"/>
      <c r="B585" s="201" t="s">
        <v>484</v>
      </c>
      <c r="C585" s="202">
        <v>0</v>
      </c>
    </row>
    <row r="586" spans="1:3" ht="15.75" customHeight="1">
      <c r="A586" s="198" t="s">
        <v>48</v>
      </c>
      <c r="B586" s="198" t="s">
        <v>478</v>
      </c>
      <c r="C586" s="199">
        <v>9</v>
      </c>
    </row>
    <row r="587" spans="1:3" ht="15.75" customHeight="1">
      <c r="A587" s="198" t="s">
        <v>499</v>
      </c>
      <c r="B587" s="198" t="s">
        <v>480</v>
      </c>
      <c r="C587" s="199">
        <v>0</v>
      </c>
    </row>
    <row r="588" spans="1:3" ht="15.75" customHeight="1">
      <c r="A588" s="200"/>
      <c r="B588" s="201" t="s">
        <v>484</v>
      </c>
      <c r="C588" s="202">
        <v>7</v>
      </c>
    </row>
    <row r="589" spans="1:3" ht="15.75" customHeight="1">
      <c r="A589" s="198" t="s">
        <v>377</v>
      </c>
      <c r="B589" s="198" t="s">
        <v>17</v>
      </c>
      <c r="C589" s="199">
        <v>0</v>
      </c>
    </row>
    <row r="590" spans="1:3" ht="15.75" customHeight="1">
      <c r="A590" s="200"/>
      <c r="B590" s="201" t="s">
        <v>481</v>
      </c>
      <c r="C590" s="202">
        <v>4</v>
      </c>
    </row>
    <row r="591" spans="1:3" ht="15.75" customHeight="1">
      <c r="A591" s="200"/>
      <c r="B591" s="201" t="s">
        <v>478</v>
      </c>
      <c r="C591" s="202">
        <v>10</v>
      </c>
    </row>
    <row r="592" spans="1:3" ht="15.75" customHeight="1">
      <c r="A592" s="198" t="s">
        <v>565</v>
      </c>
      <c r="B592" s="198" t="s">
        <v>17</v>
      </c>
      <c r="C592" s="199">
        <v>0</v>
      </c>
    </row>
    <row r="593" spans="1:3" ht="15.75" customHeight="1">
      <c r="A593" s="200"/>
      <c r="B593" s="201" t="s">
        <v>481</v>
      </c>
      <c r="C593" s="202">
        <v>0</v>
      </c>
    </row>
    <row r="594" spans="1:3" ht="15.75" customHeight="1">
      <c r="A594" s="200"/>
      <c r="B594" s="201" t="s">
        <v>478</v>
      </c>
      <c r="C594" s="202">
        <v>0</v>
      </c>
    </row>
    <row r="595" spans="1:3" ht="15.75" customHeight="1">
      <c r="A595" s="200"/>
      <c r="B595" s="201" t="s">
        <v>480</v>
      </c>
      <c r="C595" s="202">
        <v>0</v>
      </c>
    </row>
    <row r="596" spans="1:3" ht="15.75" customHeight="1">
      <c r="A596" s="200"/>
      <c r="B596" s="201" t="s">
        <v>482</v>
      </c>
      <c r="C596" s="202">
        <v>0</v>
      </c>
    </row>
    <row r="597" spans="1:3" ht="15.75" customHeight="1">
      <c r="A597" s="200"/>
      <c r="B597" s="201" t="s">
        <v>484</v>
      </c>
      <c r="C597" s="202">
        <v>0</v>
      </c>
    </row>
    <row r="598" spans="1:3" ht="15.75" customHeight="1">
      <c r="A598" s="200"/>
      <c r="B598" s="201" t="s">
        <v>483</v>
      </c>
      <c r="C598" s="202">
        <v>0</v>
      </c>
    </row>
    <row r="599" spans="1:3" ht="15.75" customHeight="1">
      <c r="A599" s="198" t="s">
        <v>140</v>
      </c>
      <c r="B599" s="198" t="s">
        <v>17</v>
      </c>
      <c r="C599" s="199">
        <v>1</v>
      </c>
    </row>
    <row r="600" spans="1:3" ht="15.75" customHeight="1">
      <c r="A600" s="200"/>
      <c r="B600" s="201" t="s">
        <v>478</v>
      </c>
      <c r="C600" s="202">
        <v>4</v>
      </c>
    </row>
    <row r="601" spans="1:3" ht="15.75" customHeight="1">
      <c r="A601" s="200"/>
      <c r="B601" s="201" t="s">
        <v>482</v>
      </c>
      <c r="C601" s="202">
        <v>2</v>
      </c>
    </row>
    <row r="602" spans="1:3" ht="15.75" customHeight="1">
      <c r="A602" s="198" t="s">
        <v>464</v>
      </c>
      <c r="B602" s="198" t="s">
        <v>17</v>
      </c>
      <c r="C602" s="199">
        <v>0</v>
      </c>
    </row>
    <row r="603" spans="1:3" ht="15.75" customHeight="1">
      <c r="A603" s="200"/>
      <c r="B603" s="201" t="s">
        <v>481</v>
      </c>
      <c r="C603" s="202">
        <v>6</v>
      </c>
    </row>
    <row r="604" spans="1:3" ht="15.75" customHeight="1">
      <c r="A604" s="200"/>
      <c r="B604" s="201" t="s">
        <v>478</v>
      </c>
      <c r="C604" s="202">
        <v>32</v>
      </c>
    </row>
    <row r="605" spans="1:3" ht="15.75" customHeight="1">
      <c r="A605" s="200"/>
      <c r="B605" s="201" t="s">
        <v>482</v>
      </c>
      <c r="C605" s="202">
        <v>5</v>
      </c>
    </row>
    <row r="606" spans="1:3" ht="15.75" customHeight="1">
      <c r="A606" s="198" t="s">
        <v>178</v>
      </c>
      <c r="B606" s="198" t="s">
        <v>17</v>
      </c>
      <c r="C606" s="199">
        <v>17</v>
      </c>
    </row>
    <row r="607" spans="1:3" ht="15.75" customHeight="1">
      <c r="A607" s="200"/>
      <c r="B607" s="201" t="s">
        <v>481</v>
      </c>
      <c r="C607" s="202">
        <v>8</v>
      </c>
    </row>
    <row r="608" spans="1:3" ht="15.75" customHeight="1">
      <c r="A608" s="200"/>
      <c r="B608" s="201" t="s">
        <v>478</v>
      </c>
      <c r="C608" s="202">
        <v>22</v>
      </c>
    </row>
    <row r="609" spans="1:3" ht="15.75" customHeight="1">
      <c r="A609" s="200"/>
      <c r="B609" s="201" t="s">
        <v>480</v>
      </c>
      <c r="C609" s="202">
        <v>0</v>
      </c>
    </row>
    <row r="610" spans="1:3" ht="15.75" customHeight="1">
      <c r="A610" s="200"/>
      <c r="B610" s="201" t="s">
        <v>488</v>
      </c>
      <c r="C610" s="202">
        <v>0</v>
      </c>
    </row>
    <row r="611" spans="1:3" ht="15.75" customHeight="1">
      <c r="A611" s="200"/>
      <c r="B611" s="201" t="s">
        <v>482</v>
      </c>
      <c r="C611" s="202">
        <v>12</v>
      </c>
    </row>
    <row r="612" spans="1:3" ht="15.75" customHeight="1">
      <c r="A612" s="200"/>
      <c r="B612" s="201" t="s">
        <v>484</v>
      </c>
      <c r="C612" s="202">
        <v>13</v>
      </c>
    </row>
    <row r="613" spans="1:3" ht="15.75" customHeight="1">
      <c r="A613" s="200"/>
      <c r="B613" s="201" t="s">
        <v>483</v>
      </c>
      <c r="C613" s="202">
        <v>11</v>
      </c>
    </row>
    <row r="614" spans="1:3" ht="15.75" customHeight="1">
      <c r="A614" s="198" t="s">
        <v>181</v>
      </c>
      <c r="B614" s="198" t="s">
        <v>478</v>
      </c>
      <c r="C614" s="199">
        <v>100</v>
      </c>
    </row>
    <row r="615" spans="1:3" ht="15.75" customHeight="1">
      <c r="A615" s="200"/>
      <c r="B615" s="201" t="s">
        <v>480</v>
      </c>
      <c r="C615" s="202">
        <v>2</v>
      </c>
    </row>
    <row r="616" spans="1:3" ht="15.75" customHeight="1">
      <c r="A616" s="200"/>
      <c r="B616" s="201" t="s">
        <v>484</v>
      </c>
      <c r="C616" s="202">
        <v>5</v>
      </c>
    </row>
    <row r="617" spans="1:3" ht="15.75" customHeight="1">
      <c r="A617" s="200"/>
      <c r="B617" s="201" t="s">
        <v>483</v>
      </c>
      <c r="C617" s="202">
        <v>0</v>
      </c>
    </row>
    <row r="618" spans="1:3" ht="15.75" customHeight="1">
      <c r="A618" s="198" t="s">
        <v>63</v>
      </c>
      <c r="B618" s="198" t="s">
        <v>478</v>
      </c>
      <c r="C618" s="199">
        <v>34</v>
      </c>
    </row>
    <row r="619" spans="1:3" ht="15.75" customHeight="1">
      <c r="A619" s="198" t="s">
        <v>307</v>
      </c>
      <c r="B619" s="198" t="s">
        <v>17</v>
      </c>
      <c r="C619" s="199">
        <v>0</v>
      </c>
    </row>
    <row r="620" spans="1:3" ht="15.75" customHeight="1">
      <c r="A620" s="200"/>
      <c r="B620" s="201" t="s">
        <v>481</v>
      </c>
      <c r="C620" s="202">
        <v>0</v>
      </c>
    </row>
    <row r="621" spans="1:3" ht="15.75" customHeight="1">
      <c r="A621" s="200"/>
      <c r="B621" s="201" t="s">
        <v>478</v>
      </c>
      <c r="C621" s="202">
        <v>9</v>
      </c>
    </row>
    <row r="622" spans="1:3" ht="15.75" customHeight="1">
      <c r="A622" s="200"/>
      <c r="B622" s="201" t="s">
        <v>480</v>
      </c>
      <c r="C622" s="202">
        <v>0</v>
      </c>
    </row>
    <row r="623" spans="1:3" ht="15.75" customHeight="1">
      <c r="A623" s="200"/>
      <c r="B623" s="201" t="s">
        <v>488</v>
      </c>
      <c r="C623" s="202">
        <v>0</v>
      </c>
    </row>
    <row r="624" spans="1:3" ht="15.75" customHeight="1">
      <c r="A624" s="200"/>
      <c r="B624" s="201" t="s">
        <v>482</v>
      </c>
      <c r="C624" s="202">
        <v>4</v>
      </c>
    </row>
    <row r="625" spans="1:3" ht="15.75" customHeight="1">
      <c r="A625" s="200"/>
      <c r="B625" s="201" t="s">
        <v>484</v>
      </c>
      <c r="C625" s="202">
        <v>0</v>
      </c>
    </row>
    <row r="626" spans="1:3" ht="15.75" customHeight="1">
      <c r="A626" s="200"/>
      <c r="B626" s="201" t="s">
        <v>483</v>
      </c>
      <c r="C626" s="202">
        <v>7</v>
      </c>
    </row>
    <row r="627" spans="1:3" ht="15.75" customHeight="1">
      <c r="A627" s="198" t="s">
        <v>310</v>
      </c>
      <c r="B627" s="198" t="s">
        <v>478</v>
      </c>
      <c r="C627" s="199">
        <v>5</v>
      </c>
    </row>
    <row r="628" spans="1:3" ht="15.75" customHeight="1">
      <c r="A628" s="200"/>
      <c r="B628" s="201" t="s">
        <v>480</v>
      </c>
      <c r="C628" s="202">
        <v>6</v>
      </c>
    </row>
    <row r="629" spans="1:3" ht="15.75" customHeight="1">
      <c r="A629" s="200"/>
      <c r="B629" s="201" t="s">
        <v>484</v>
      </c>
      <c r="C629" s="202">
        <v>0</v>
      </c>
    </row>
    <row r="630" spans="1:3" ht="15.75" customHeight="1">
      <c r="A630" s="198" t="s">
        <v>51</v>
      </c>
      <c r="B630" s="198" t="s">
        <v>17</v>
      </c>
      <c r="C630" s="199">
        <v>0</v>
      </c>
    </row>
    <row r="631" spans="1:3" ht="15.75" customHeight="1">
      <c r="A631" s="200"/>
      <c r="B631" s="201" t="s">
        <v>481</v>
      </c>
      <c r="C631" s="202">
        <v>10</v>
      </c>
    </row>
    <row r="632" spans="1:3" ht="15.75" customHeight="1">
      <c r="A632" s="200"/>
      <c r="B632" s="201" t="s">
        <v>478</v>
      </c>
      <c r="C632" s="202">
        <v>3</v>
      </c>
    </row>
    <row r="633" spans="1:3" ht="15.75" customHeight="1">
      <c r="A633" s="200"/>
      <c r="B633" s="201" t="s">
        <v>482</v>
      </c>
      <c r="C633" s="202">
        <v>0</v>
      </c>
    </row>
    <row r="634" spans="1:3" ht="15.75" customHeight="1">
      <c r="A634" s="198" t="s">
        <v>500</v>
      </c>
      <c r="B634" s="198" t="s">
        <v>17</v>
      </c>
      <c r="C634" s="199">
        <v>1</v>
      </c>
    </row>
    <row r="635" spans="1:3" ht="15.75" customHeight="1">
      <c r="A635" s="198" t="s">
        <v>143</v>
      </c>
      <c r="B635" s="198" t="s">
        <v>17</v>
      </c>
      <c r="C635" s="199">
        <v>3</v>
      </c>
    </row>
    <row r="636" spans="1:3" ht="15.75" customHeight="1">
      <c r="A636" s="200"/>
      <c r="B636" s="201" t="s">
        <v>478</v>
      </c>
      <c r="C636" s="202">
        <v>20</v>
      </c>
    </row>
    <row r="637" spans="1:3" ht="15.75" customHeight="1">
      <c r="A637" s="200"/>
      <c r="B637" s="201" t="s">
        <v>482</v>
      </c>
      <c r="C637" s="202">
        <v>0</v>
      </c>
    </row>
    <row r="638" spans="1:3" ht="15.75" customHeight="1">
      <c r="A638" s="200"/>
      <c r="B638" s="201" t="s">
        <v>483</v>
      </c>
      <c r="C638" s="202">
        <v>1</v>
      </c>
    </row>
    <row r="639" spans="1:3" ht="15.75" customHeight="1">
      <c r="A639" s="198" t="s">
        <v>54</v>
      </c>
      <c r="B639" s="198" t="s">
        <v>17</v>
      </c>
      <c r="C639" s="199">
        <v>10</v>
      </c>
    </row>
    <row r="640" spans="1:3" ht="15.75" customHeight="1">
      <c r="A640" s="200"/>
      <c r="B640" s="201" t="s">
        <v>481</v>
      </c>
      <c r="C640" s="202">
        <v>16</v>
      </c>
    </row>
    <row r="641" spans="1:3" ht="15.75" customHeight="1">
      <c r="A641" s="200"/>
      <c r="B641" s="201" t="s">
        <v>478</v>
      </c>
      <c r="C641" s="202">
        <v>25</v>
      </c>
    </row>
    <row r="642" spans="1:3" ht="15.75" customHeight="1">
      <c r="A642" s="200"/>
      <c r="B642" s="201" t="s">
        <v>480</v>
      </c>
      <c r="C642" s="202">
        <v>8</v>
      </c>
    </row>
    <row r="643" spans="1:3" ht="15.75" customHeight="1">
      <c r="A643" s="200"/>
      <c r="B643" s="201" t="s">
        <v>482</v>
      </c>
      <c r="C643" s="202">
        <v>3</v>
      </c>
    </row>
    <row r="644" spans="1:3" ht="15.75" customHeight="1">
      <c r="A644" s="200"/>
      <c r="B644" s="201" t="s">
        <v>484</v>
      </c>
      <c r="C644" s="202">
        <v>15</v>
      </c>
    </row>
    <row r="645" spans="1:3" ht="15.75" customHeight="1">
      <c r="A645" s="200"/>
      <c r="B645" s="201" t="s">
        <v>483</v>
      </c>
      <c r="C645" s="202">
        <v>10</v>
      </c>
    </row>
    <row r="646" spans="1:3" ht="15.75" customHeight="1">
      <c r="A646" s="198" t="s">
        <v>313</v>
      </c>
      <c r="B646" s="198" t="s">
        <v>478</v>
      </c>
      <c r="C646" s="199">
        <v>5</v>
      </c>
    </row>
    <row r="647" spans="1:3" ht="15.75" customHeight="1">
      <c r="A647" s="198" t="s">
        <v>316</v>
      </c>
      <c r="B647" s="198" t="s">
        <v>478</v>
      </c>
      <c r="C647" s="199">
        <v>6</v>
      </c>
    </row>
    <row r="648" spans="1:3" ht="15.75" customHeight="1">
      <c r="A648" s="200"/>
      <c r="B648" s="201" t="s">
        <v>480</v>
      </c>
      <c r="C648" s="202">
        <v>0</v>
      </c>
    </row>
    <row r="649" spans="1:3" ht="15.75" customHeight="1">
      <c r="A649" s="200"/>
      <c r="B649" s="201" t="s">
        <v>484</v>
      </c>
      <c r="C649" s="202">
        <v>9</v>
      </c>
    </row>
    <row r="650" spans="1:3" ht="15.75" customHeight="1">
      <c r="A650" s="200"/>
      <c r="B650" s="201" t="s">
        <v>483</v>
      </c>
      <c r="C650" s="202">
        <v>4</v>
      </c>
    </row>
    <row r="651" spans="1:3" ht="15.75" customHeight="1">
      <c r="A651" s="198" t="s">
        <v>321</v>
      </c>
      <c r="B651" s="198" t="s">
        <v>478</v>
      </c>
      <c r="C651" s="199">
        <v>3</v>
      </c>
    </row>
    <row r="652" spans="1:3" ht="15.75" customHeight="1">
      <c r="A652" s="200"/>
      <c r="B652" s="201" t="s">
        <v>480</v>
      </c>
      <c r="C652" s="202">
        <v>0</v>
      </c>
    </row>
    <row r="653" spans="1:3" ht="15.75" customHeight="1">
      <c r="A653" s="200"/>
      <c r="B653" s="201" t="s">
        <v>484</v>
      </c>
      <c r="C653" s="202">
        <v>0</v>
      </c>
    </row>
    <row r="654" spans="1:3" ht="15.75" customHeight="1">
      <c r="A654" s="200"/>
      <c r="B654" s="201" t="s">
        <v>483</v>
      </c>
      <c r="C654" s="202">
        <v>1</v>
      </c>
    </row>
    <row r="655" spans="1:3" ht="15.75" customHeight="1">
      <c r="A655" s="198" t="s">
        <v>1138</v>
      </c>
      <c r="B655" s="198" t="s">
        <v>1139</v>
      </c>
      <c r="C655" s="199"/>
    </row>
    <row r="656" spans="1:3" ht="15.75" customHeight="1">
      <c r="A656" s="203" t="s">
        <v>1140</v>
      </c>
      <c r="B656" s="204"/>
      <c r="C656" s="205">
        <v>8119</v>
      </c>
    </row>
  </sheetData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386"/>
  <sheetViews>
    <sheetView workbookViewId="0"/>
  </sheetViews>
  <sheetFormatPr defaultColWidth="12.5703125" defaultRowHeight="15.75" customHeight="1"/>
  <cols>
    <col min="1" max="1" width="26.85546875" customWidth="1"/>
    <col min="2" max="2" width="6.140625" customWidth="1"/>
    <col min="3" max="3" width="21.7109375" customWidth="1"/>
    <col min="4" max="4" width="21.42578125" customWidth="1"/>
    <col min="5" max="5" width="23.5703125" customWidth="1"/>
  </cols>
  <sheetData>
    <row r="1" spans="1:14" ht="15.75" customHeight="1">
      <c r="A1" s="43" t="s">
        <v>477</v>
      </c>
      <c r="B1" s="44" t="s">
        <v>501</v>
      </c>
      <c r="C1" s="44" t="s">
        <v>476</v>
      </c>
      <c r="D1" s="44" t="s">
        <v>502</v>
      </c>
      <c r="E1" s="44" t="s">
        <v>503</v>
      </c>
      <c r="F1" s="44" t="s">
        <v>504</v>
      </c>
      <c r="G1" s="44" t="s">
        <v>505</v>
      </c>
      <c r="H1" s="44" t="s">
        <v>506</v>
      </c>
      <c r="I1" s="44" t="s">
        <v>507</v>
      </c>
      <c r="J1" s="44" t="s">
        <v>508</v>
      </c>
      <c r="K1" s="44" t="s">
        <v>509</v>
      </c>
      <c r="L1" s="44" t="s">
        <v>510</v>
      </c>
      <c r="M1" s="44" t="s">
        <v>511</v>
      </c>
      <c r="N1" s="44" t="s">
        <v>512</v>
      </c>
    </row>
    <row r="2" spans="1:14" ht="15.75" customHeight="1">
      <c r="A2" s="44" t="str">
        <f>VLOOKUP(E2,來源檔!B:C,2,0)</f>
        <v>次世代莫德納</v>
      </c>
      <c r="B2" s="44">
        <v>1</v>
      </c>
      <c r="C2" s="44" t="s">
        <v>467</v>
      </c>
      <c r="D2" s="44" t="s">
        <v>513</v>
      </c>
      <c r="E2" s="44" t="s">
        <v>514</v>
      </c>
      <c r="F2" s="44" t="s">
        <v>515</v>
      </c>
      <c r="G2" s="44">
        <v>1111108</v>
      </c>
      <c r="H2" s="44">
        <v>3</v>
      </c>
      <c r="I2" s="44">
        <v>0</v>
      </c>
      <c r="J2" s="44">
        <v>0</v>
      </c>
      <c r="K2" s="44">
        <v>3</v>
      </c>
      <c r="L2" s="44">
        <v>0</v>
      </c>
      <c r="M2" s="44">
        <v>0</v>
      </c>
      <c r="N2" s="44">
        <v>0</v>
      </c>
    </row>
    <row r="3" spans="1:14" ht="15.75" customHeight="1">
      <c r="A3" s="44" t="str">
        <f>VLOOKUP(E3,來源檔!B:C,2,0)</f>
        <v>次世代莫德納</v>
      </c>
      <c r="B3" s="44">
        <v>2</v>
      </c>
      <c r="C3" s="44" t="s">
        <v>185</v>
      </c>
      <c r="D3" s="44" t="s">
        <v>513</v>
      </c>
      <c r="E3" s="44" t="s">
        <v>516</v>
      </c>
      <c r="F3" s="44" t="s">
        <v>515</v>
      </c>
      <c r="G3" s="44">
        <v>1111122</v>
      </c>
      <c r="H3" s="44">
        <v>0</v>
      </c>
      <c r="I3" s="44">
        <v>10</v>
      </c>
      <c r="J3" s="44">
        <v>0</v>
      </c>
      <c r="K3" s="44">
        <v>1</v>
      </c>
      <c r="L3" s="44">
        <v>0</v>
      </c>
      <c r="M3" s="44">
        <v>0</v>
      </c>
      <c r="N3" s="44">
        <v>9</v>
      </c>
    </row>
    <row r="4" spans="1:14" ht="15.75" customHeight="1">
      <c r="A4" s="44" t="str">
        <f>VLOOKUP(E4,來源檔!B:C,2,0)</f>
        <v>兒童BNT(5歲至11歲)</v>
      </c>
      <c r="B4" s="44">
        <v>3</v>
      </c>
      <c r="C4" s="44" t="s">
        <v>479</v>
      </c>
      <c r="D4" s="44" t="s">
        <v>517</v>
      </c>
      <c r="E4" s="44" t="s">
        <v>518</v>
      </c>
      <c r="F4" s="44" t="s">
        <v>515</v>
      </c>
      <c r="G4" s="44">
        <v>1111220</v>
      </c>
      <c r="H4" s="44">
        <v>4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4</v>
      </c>
    </row>
    <row r="5" spans="1:14" ht="15.75" customHeight="1">
      <c r="A5" s="44" t="str">
        <f>VLOOKUP(E5,來源檔!B:C,2,0)</f>
        <v>Novavax</v>
      </c>
      <c r="B5" s="44">
        <v>4</v>
      </c>
      <c r="C5" s="44" t="s">
        <v>479</v>
      </c>
      <c r="D5" s="44" t="s">
        <v>519</v>
      </c>
      <c r="E5" s="44" t="s">
        <v>520</v>
      </c>
      <c r="F5" s="44" t="s">
        <v>515</v>
      </c>
      <c r="G5" s="44">
        <v>1111231</v>
      </c>
      <c r="H5" s="44">
        <v>8</v>
      </c>
      <c r="I5" s="44">
        <v>0</v>
      </c>
      <c r="J5" s="44">
        <v>0</v>
      </c>
      <c r="K5" s="44">
        <v>4</v>
      </c>
      <c r="L5" s="44">
        <v>0</v>
      </c>
      <c r="M5" s="44">
        <v>0</v>
      </c>
      <c r="N5" s="44">
        <v>4</v>
      </c>
    </row>
    <row r="6" spans="1:14" ht="15.75" customHeight="1">
      <c r="A6" s="44" t="str">
        <f>VLOOKUP(E6,來源檔!B:C,2,0)</f>
        <v>兒童BNT(5歲至11歲)</v>
      </c>
      <c r="B6" s="44">
        <v>5</v>
      </c>
      <c r="C6" s="44" t="s">
        <v>479</v>
      </c>
      <c r="D6" s="44" t="s">
        <v>517</v>
      </c>
      <c r="E6" s="44" t="s">
        <v>521</v>
      </c>
      <c r="F6" s="44" t="s">
        <v>515</v>
      </c>
      <c r="G6" s="44">
        <v>1111114</v>
      </c>
      <c r="H6" s="44">
        <v>2</v>
      </c>
      <c r="I6" s="44">
        <v>0</v>
      </c>
      <c r="J6" s="44">
        <v>1</v>
      </c>
      <c r="K6" s="44">
        <v>1</v>
      </c>
      <c r="L6" s="44">
        <v>0</v>
      </c>
      <c r="M6" s="44">
        <v>0</v>
      </c>
      <c r="N6" s="44">
        <v>0</v>
      </c>
    </row>
    <row r="7" spans="1:14" ht="15.75" customHeight="1">
      <c r="A7" s="44" t="str">
        <f>VLOOKUP(E7,來源檔!B:C,2,0)</f>
        <v>兒童BNT(5歲至11歲)</v>
      </c>
      <c r="B7" s="44">
        <v>6</v>
      </c>
      <c r="C7" s="44" t="s">
        <v>479</v>
      </c>
      <c r="D7" s="44" t="s">
        <v>517</v>
      </c>
      <c r="E7" s="44" t="s">
        <v>522</v>
      </c>
      <c r="F7" s="44" t="s">
        <v>515</v>
      </c>
      <c r="G7" s="44">
        <v>1111107</v>
      </c>
      <c r="H7" s="44">
        <v>2</v>
      </c>
      <c r="I7" s="44">
        <v>0</v>
      </c>
      <c r="J7" s="44">
        <v>0</v>
      </c>
      <c r="K7" s="44">
        <v>2</v>
      </c>
      <c r="L7" s="44">
        <v>0</v>
      </c>
      <c r="M7" s="44">
        <v>0</v>
      </c>
      <c r="N7" s="44">
        <v>0</v>
      </c>
    </row>
    <row r="8" spans="1:14" ht="15.75" customHeight="1">
      <c r="A8" s="44" t="str">
        <f>VLOOKUP(E8,來源檔!B:C,2,0)</f>
        <v>Novavax</v>
      </c>
      <c r="B8" s="44">
        <v>7</v>
      </c>
      <c r="C8" s="44" t="s">
        <v>188</v>
      </c>
      <c r="D8" s="44" t="s">
        <v>519</v>
      </c>
      <c r="E8" s="44" t="s">
        <v>520</v>
      </c>
      <c r="F8" s="44" t="s">
        <v>515</v>
      </c>
      <c r="G8" s="44">
        <v>1111231</v>
      </c>
      <c r="H8" s="44">
        <v>5</v>
      </c>
      <c r="I8" s="44">
        <v>0</v>
      </c>
      <c r="J8" s="44">
        <v>0</v>
      </c>
      <c r="K8" s="44">
        <v>5</v>
      </c>
      <c r="L8" s="44">
        <v>0</v>
      </c>
      <c r="M8" s="44">
        <v>0</v>
      </c>
      <c r="N8" s="44">
        <v>0</v>
      </c>
    </row>
    <row r="9" spans="1:14" ht="15.75" customHeight="1">
      <c r="A9" s="44" t="str">
        <f>VLOOKUP(E9,來源檔!B:C,2,0)</f>
        <v>次世代莫德納</v>
      </c>
      <c r="B9" s="44">
        <v>8</v>
      </c>
      <c r="C9" s="44" t="s">
        <v>188</v>
      </c>
      <c r="D9" s="44" t="s">
        <v>513</v>
      </c>
      <c r="E9" s="44" t="s">
        <v>516</v>
      </c>
      <c r="F9" s="44" t="s">
        <v>515</v>
      </c>
      <c r="G9" s="44">
        <v>1111122</v>
      </c>
      <c r="H9" s="44">
        <v>0</v>
      </c>
      <c r="I9" s="44">
        <v>5</v>
      </c>
      <c r="J9" s="44">
        <v>0</v>
      </c>
      <c r="K9" s="44">
        <v>0</v>
      </c>
      <c r="L9" s="44">
        <v>0</v>
      </c>
      <c r="M9" s="44">
        <v>0</v>
      </c>
      <c r="N9" s="44">
        <v>5</v>
      </c>
    </row>
    <row r="10" spans="1:14" ht="15.75" customHeight="1">
      <c r="A10" s="44" t="str">
        <f>VLOOKUP(E10,來源檔!B:C,2,0)</f>
        <v>次世代莫德納</v>
      </c>
      <c r="B10" s="44">
        <v>9</v>
      </c>
      <c r="C10" s="44" t="s">
        <v>188</v>
      </c>
      <c r="D10" s="44" t="s">
        <v>513</v>
      </c>
      <c r="E10" s="44" t="s">
        <v>523</v>
      </c>
      <c r="F10" s="44" t="s">
        <v>515</v>
      </c>
      <c r="G10" s="44">
        <v>1111026</v>
      </c>
      <c r="H10" s="44">
        <v>2</v>
      </c>
      <c r="I10" s="44">
        <v>0</v>
      </c>
      <c r="J10" s="44">
        <v>0</v>
      </c>
      <c r="K10" s="44">
        <v>2</v>
      </c>
      <c r="L10" s="44">
        <v>0</v>
      </c>
      <c r="M10" s="44">
        <v>0</v>
      </c>
      <c r="N10" s="44">
        <v>0</v>
      </c>
    </row>
    <row r="11" spans="1:14" ht="15.75" customHeight="1">
      <c r="A11" s="44" t="str">
        <f>VLOOKUP(E11,來源檔!B:C,2,0)</f>
        <v>次世代莫德納</v>
      </c>
      <c r="B11" s="44">
        <v>10</v>
      </c>
      <c r="C11" s="44" t="s">
        <v>188</v>
      </c>
      <c r="D11" s="44" t="s">
        <v>513</v>
      </c>
      <c r="E11" s="44" t="s">
        <v>514</v>
      </c>
      <c r="F11" s="44" t="s">
        <v>515</v>
      </c>
      <c r="G11" s="44">
        <v>1111108</v>
      </c>
      <c r="H11" s="44">
        <v>5</v>
      </c>
      <c r="I11" s="44">
        <v>0</v>
      </c>
      <c r="J11" s="44">
        <v>0</v>
      </c>
      <c r="K11" s="44">
        <v>5</v>
      </c>
      <c r="L11" s="44">
        <v>0</v>
      </c>
      <c r="M11" s="44">
        <v>0</v>
      </c>
      <c r="N11" s="44">
        <v>0</v>
      </c>
    </row>
    <row r="12" spans="1:14" ht="15.75" customHeight="1">
      <c r="A12" s="44" t="str">
        <f>VLOOKUP(E12,來源檔!B:C,2,0)</f>
        <v>莫德納</v>
      </c>
      <c r="B12" s="44">
        <v>11</v>
      </c>
      <c r="C12" s="44" t="s">
        <v>524</v>
      </c>
      <c r="D12" s="44" t="s">
        <v>525</v>
      </c>
      <c r="E12" s="44" t="s">
        <v>526</v>
      </c>
      <c r="F12" s="44" t="s">
        <v>515</v>
      </c>
      <c r="G12" s="44">
        <v>1111205</v>
      </c>
      <c r="H12" s="44">
        <v>0</v>
      </c>
      <c r="I12" s="44">
        <v>2</v>
      </c>
      <c r="J12" s="44">
        <v>0</v>
      </c>
      <c r="K12" s="44">
        <v>2</v>
      </c>
      <c r="L12" s="44">
        <v>0</v>
      </c>
      <c r="M12" s="44">
        <v>0</v>
      </c>
      <c r="N12" s="44">
        <v>0</v>
      </c>
    </row>
    <row r="13" spans="1:14" ht="15.75" customHeight="1">
      <c r="A13" s="44" t="str">
        <f>VLOOKUP(E13,來源檔!B:C,2,0)</f>
        <v>次世代莫德納</v>
      </c>
      <c r="B13" s="44">
        <v>12</v>
      </c>
      <c r="C13" s="44" t="s">
        <v>69</v>
      </c>
      <c r="D13" s="44" t="s">
        <v>513</v>
      </c>
      <c r="E13" s="44" t="s">
        <v>516</v>
      </c>
      <c r="F13" s="44" t="s">
        <v>515</v>
      </c>
      <c r="G13" s="44">
        <v>1111122</v>
      </c>
      <c r="H13" s="44">
        <v>0</v>
      </c>
      <c r="I13" s="44">
        <v>315</v>
      </c>
      <c r="J13" s="44">
        <v>231</v>
      </c>
      <c r="K13" s="44">
        <v>75</v>
      </c>
      <c r="L13" s="44">
        <v>0</v>
      </c>
      <c r="M13" s="44">
        <v>0</v>
      </c>
      <c r="N13" s="44">
        <v>9</v>
      </c>
    </row>
    <row r="14" spans="1:14" ht="15.75" customHeight="1">
      <c r="A14" s="44" t="str">
        <f>VLOOKUP(E14,來源檔!B:C,2,0)</f>
        <v>高端</v>
      </c>
      <c r="B14" s="44">
        <v>13</v>
      </c>
      <c r="C14" s="44" t="s">
        <v>69</v>
      </c>
      <c r="D14" s="44" t="s">
        <v>527</v>
      </c>
      <c r="E14" s="44" t="s">
        <v>528</v>
      </c>
      <c r="F14" s="44" t="s">
        <v>529</v>
      </c>
      <c r="G14" s="44">
        <v>1111109</v>
      </c>
      <c r="H14" s="44">
        <v>4</v>
      </c>
      <c r="I14" s="44">
        <v>0</v>
      </c>
      <c r="J14" s="44">
        <v>1</v>
      </c>
      <c r="K14" s="44">
        <v>3</v>
      </c>
      <c r="L14" s="44">
        <v>0</v>
      </c>
      <c r="M14" s="44">
        <v>0</v>
      </c>
      <c r="N14" s="44">
        <v>0</v>
      </c>
    </row>
    <row r="15" spans="1:14" ht="15.75" customHeight="1">
      <c r="A15" s="44" t="str">
        <f>VLOOKUP(E15,來源檔!B:C,2,0)</f>
        <v>兒童BNT(5歲至11歲)</v>
      </c>
      <c r="B15" s="44">
        <v>14</v>
      </c>
      <c r="C15" s="44" t="s">
        <v>69</v>
      </c>
      <c r="D15" s="44" t="s">
        <v>517</v>
      </c>
      <c r="E15" s="44" t="s">
        <v>530</v>
      </c>
      <c r="F15" s="44" t="s">
        <v>515</v>
      </c>
      <c r="G15" s="44">
        <v>1111128</v>
      </c>
      <c r="H15" s="44">
        <v>22</v>
      </c>
      <c r="I15" s="44">
        <v>0</v>
      </c>
      <c r="J15" s="44">
        <v>0</v>
      </c>
      <c r="K15" s="44">
        <v>2</v>
      </c>
      <c r="L15" s="44">
        <v>0</v>
      </c>
      <c r="M15" s="44">
        <v>0</v>
      </c>
      <c r="N15" s="44">
        <v>20</v>
      </c>
    </row>
    <row r="16" spans="1:14" ht="15.75" customHeight="1">
      <c r="A16" s="44" t="str">
        <f>VLOOKUP(E16,來源檔!B:C,2,0)</f>
        <v>莫德納</v>
      </c>
      <c r="B16" s="44">
        <v>15</v>
      </c>
      <c r="C16" s="44" t="s">
        <v>69</v>
      </c>
      <c r="D16" s="44" t="s">
        <v>525</v>
      </c>
      <c r="E16" s="44" t="s">
        <v>531</v>
      </c>
      <c r="F16" s="44" t="s">
        <v>515</v>
      </c>
      <c r="G16" s="44">
        <v>1111108</v>
      </c>
      <c r="H16" s="44">
        <v>4</v>
      </c>
      <c r="I16" s="44">
        <v>0</v>
      </c>
      <c r="J16" s="44">
        <v>0</v>
      </c>
      <c r="K16" s="44">
        <v>4</v>
      </c>
      <c r="L16" s="44">
        <v>0</v>
      </c>
      <c r="M16" s="44">
        <v>0</v>
      </c>
      <c r="N16" s="44">
        <v>0</v>
      </c>
    </row>
    <row r="17" spans="1:14" ht="15.75" customHeight="1">
      <c r="A17" s="44" t="str">
        <f>VLOOKUP(E17,來源檔!B:C,2,0)</f>
        <v>兒童BNT(5歲至11歲)</v>
      </c>
      <c r="B17" s="44">
        <v>16</v>
      </c>
      <c r="C17" s="44" t="s">
        <v>69</v>
      </c>
      <c r="D17" s="44" t="s">
        <v>517</v>
      </c>
      <c r="E17" s="44" t="s">
        <v>521</v>
      </c>
      <c r="F17" s="44" t="s">
        <v>515</v>
      </c>
      <c r="G17" s="44">
        <v>1111114</v>
      </c>
      <c r="H17" s="44">
        <v>4</v>
      </c>
      <c r="I17" s="44">
        <v>0</v>
      </c>
      <c r="J17" s="44">
        <v>0</v>
      </c>
      <c r="K17" s="44">
        <v>4</v>
      </c>
      <c r="L17" s="44">
        <v>0</v>
      </c>
      <c r="M17" s="44">
        <v>0</v>
      </c>
      <c r="N17" s="44">
        <v>0</v>
      </c>
    </row>
    <row r="18" spans="1:14" ht="15.75" customHeight="1">
      <c r="A18" s="44" t="str">
        <f>VLOOKUP(E18,來源檔!B:C,2,0)</f>
        <v>成人BNT</v>
      </c>
      <c r="B18" s="44">
        <v>17</v>
      </c>
      <c r="C18" s="44" t="s">
        <v>69</v>
      </c>
      <c r="D18" s="44" t="s">
        <v>517</v>
      </c>
      <c r="E18" s="44" t="s">
        <v>532</v>
      </c>
      <c r="F18" s="44" t="s">
        <v>515</v>
      </c>
      <c r="G18" s="44">
        <v>1111208</v>
      </c>
      <c r="H18" s="44">
        <v>0</v>
      </c>
      <c r="I18" s="44">
        <v>10</v>
      </c>
      <c r="J18" s="44">
        <v>0</v>
      </c>
      <c r="K18" s="44">
        <v>2</v>
      </c>
      <c r="L18" s="44">
        <v>0</v>
      </c>
      <c r="M18" s="44">
        <v>0</v>
      </c>
      <c r="N18" s="44">
        <v>8</v>
      </c>
    </row>
    <row r="19" spans="1:14" ht="15.75" customHeight="1">
      <c r="A19" s="44" t="str">
        <f>VLOOKUP(E19,來源檔!B:C,2,0)</f>
        <v>嬰幼兒莫德納(6個月至5歲)</v>
      </c>
      <c r="B19" s="44">
        <v>18</v>
      </c>
      <c r="C19" s="44" t="s">
        <v>69</v>
      </c>
      <c r="D19" s="44" t="s">
        <v>525</v>
      </c>
      <c r="E19" s="44" t="s">
        <v>533</v>
      </c>
      <c r="F19" s="44" t="s">
        <v>515</v>
      </c>
      <c r="G19" s="44">
        <v>1111122</v>
      </c>
      <c r="H19" s="44">
        <v>0</v>
      </c>
      <c r="I19" s="44">
        <v>49</v>
      </c>
      <c r="J19" s="44">
        <v>0</v>
      </c>
      <c r="K19" s="44">
        <v>13</v>
      </c>
      <c r="L19" s="44">
        <v>0</v>
      </c>
      <c r="M19" s="44">
        <v>0</v>
      </c>
      <c r="N19" s="44">
        <v>36</v>
      </c>
    </row>
    <row r="20" spans="1:14" ht="15.75" customHeight="1">
      <c r="A20" s="44" t="str">
        <f>VLOOKUP(E20,來源檔!B:C,2,0)</f>
        <v>莫德納</v>
      </c>
      <c r="B20" s="44">
        <v>19</v>
      </c>
      <c r="C20" s="44" t="s">
        <v>69</v>
      </c>
      <c r="D20" s="44" t="s">
        <v>525</v>
      </c>
      <c r="E20" s="44" t="s">
        <v>526</v>
      </c>
      <c r="F20" s="44" t="s">
        <v>515</v>
      </c>
      <c r="G20" s="44">
        <v>1111205</v>
      </c>
      <c r="H20" s="44">
        <v>0</v>
      </c>
      <c r="I20" s="44">
        <v>5</v>
      </c>
      <c r="J20" s="44">
        <v>0</v>
      </c>
      <c r="K20" s="44">
        <v>0</v>
      </c>
      <c r="L20" s="44">
        <v>0</v>
      </c>
      <c r="M20" s="44">
        <v>0</v>
      </c>
      <c r="N20" s="44">
        <v>5</v>
      </c>
    </row>
    <row r="21" spans="1:14" ht="15.75" customHeight="1">
      <c r="A21" s="44" t="str">
        <f>VLOOKUP(E21,來源檔!B:C,2,0)</f>
        <v>嬰幼兒BNT(6個月至4歲)</v>
      </c>
      <c r="B21" s="44">
        <v>20</v>
      </c>
      <c r="C21" s="44" t="s">
        <v>69</v>
      </c>
      <c r="D21" s="44" t="s">
        <v>517</v>
      </c>
      <c r="E21" s="44" t="s">
        <v>534</v>
      </c>
      <c r="F21" s="44" t="s">
        <v>515</v>
      </c>
      <c r="G21" s="44">
        <v>1111220</v>
      </c>
      <c r="H21" s="44">
        <v>44</v>
      </c>
      <c r="I21" s="44">
        <v>0</v>
      </c>
      <c r="J21" s="44">
        <v>0</v>
      </c>
      <c r="K21" s="44">
        <v>16</v>
      </c>
      <c r="L21" s="44">
        <v>0</v>
      </c>
      <c r="M21" s="44">
        <v>0</v>
      </c>
      <c r="N21" s="44">
        <v>28</v>
      </c>
    </row>
    <row r="22" spans="1:14" ht="15.75" customHeight="1">
      <c r="A22" s="44" t="str">
        <f>VLOOKUP(E22,來源檔!B:C,2,0)</f>
        <v>兒童BNT(5歲至11歲)</v>
      </c>
      <c r="B22" s="44">
        <v>21</v>
      </c>
      <c r="C22" s="44" t="s">
        <v>69</v>
      </c>
      <c r="D22" s="44" t="s">
        <v>517</v>
      </c>
      <c r="E22" s="44" t="s">
        <v>518</v>
      </c>
      <c r="F22" s="44" t="s">
        <v>515</v>
      </c>
      <c r="G22" s="44">
        <v>1111220</v>
      </c>
      <c r="H22" s="44">
        <v>44</v>
      </c>
      <c r="I22" s="44">
        <v>0</v>
      </c>
      <c r="J22" s="44">
        <v>0</v>
      </c>
      <c r="K22" s="44">
        <v>3</v>
      </c>
      <c r="L22" s="44">
        <v>0</v>
      </c>
      <c r="M22" s="44">
        <v>0</v>
      </c>
      <c r="N22" s="44">
        <v>41</v>
      </c>
    </row>
    <row r="23" spans="1:14" ht="15.75" customHeight="1">
      <c r="A23" s="44" t="str">
        <f>VLOOKUP(E23,來源檔!B:C,2,0)</f>
        <v>嬰幼兒莫德納(6個月至5歲)</v>
      </c>
      <c r="B23" s="44">
        <v>22</v>
      </c>
      <c r="C23" s="44" t="s">
        <v>69</v>
      </c>
      <c r="D23" s="44" t="s">
        <v>525</v>
      </c>
      <c r="E23" s="44" t="s">
        <v>535</v>
      </c>
      <c r="F23" s="44" t="s">
        <v>515</v>
      </c>
      <c r="G23" s="44">
        <v>1111108</v>
      </c>
      <c r="H23" s="44">
        <v>0</v>
      </c>
      <c r="I23" s="44">
        <v>1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</row>
    <row r="24" spans="1:14" ht="15.75" customHeight="1">
      <c r="A24" s="44" t="str">
        <f>VLOOKUP(E24,來源檔!B:C,2,0)</f>
        <v>次世代莫德納</v>
      </c>
      <c r="B24" s="44">
        <v>23</v>
      </c>
      <c r="C24" s="44" t="s">
        <v>69</v>
      </c>
      <c r="D24" s="44" t="s">
        <v>513</v>
      </c>
      <c r="E24" s="44" t="s">
        <v>536</v>
      </c>
      <c r="F24" s="44" t="s">
        <v>515</v>
      </c>
      <c r="G24" s="44">
        <v>1111205</v>
      </c>
      <c r="H24" s="44">
        <v>0</v>
      </c>
      <c r="I24" s="44">
        <v>95</v>
      </c>
      <c r="J24" s="44">
        <v>69</v>
      </c>
      <c r="K24" s="44">
        <v>26</v>
      </c>
      <c r="L24" s="44">
        <v>0</v>
      </c>
      <c r="M24" s="44">
        <v>0</v>
      </c>
      <c r="N24" s="44">
        <v>0</v>
      </c>
    </row>
    <row r="25" spans="1:14" ht="15.75" customHeight="1">
      <c r="A25" s="44" t="str">
        <f>VLOOKUP(E25,來源檔!B:C,2,0)</f>
        <v>莫德納</v>
      </c>
      <c r="B25" s="44">
        <v>24</v>
      </c>
      <c r="C25" s="44" t="s">
        <v>69</v>
      </c>
      <c r="D25" s="44" t="s">
        <v>525</v>
      </c>
      <c r="E25" s="44" t="s">
        <v>537</v>
      </c>
      <c r="F25" s="44" t="s">
        <v>515</v>
      </c>
      <c r="G25" s="44">
        <v>1111122</v>
      </c>
      <c r="H25" s="44">
        <v>0</v>
      </c>
      <c r="I25" s="44">
        <v>5</v>
      </c>
      <c r="J25" s="44">
        <v>0</v>
      </c>
      <c r="K25" s="44">
        <v>1</v>
      </c>
      <c r="L25" s="44">
        <v>0</v>
      </c>
      <c r="M25" s="44">
        <v>0</v>
      </c>
      <c r="N25" s="44">
        <v>4</v>
      </c>
    </row>
    <row r="26" spans="1:14" ht="15.75" customHeight="1">
      <c r="A26" s="44" t="str">
        <f>VLOOKUP(E26,來源檔!B:C,2,0)</f>
        <v>次世代莫德納</v>
      </c>
      <c r="B26" s="44">
        <v>25</v>
      </c>
      <c r="C26" s="44" t="s">
        <v>69</v>
      </c>
      <c r="D26" s="44" t="s">
        <v>513</v>
      </c>
      <c r="E26" s="44" t="s">
        <v>514</v>
      </c>
      <c r="F26" s="44" t="s">
        <v>515</v>
      </c>
      <c r="G26" s="44">
        <v>1111108</v>
      </c>
      <c r="H26" s="44">
        <v>386</v>
      </c>
      <c r="I26" s="44">
        <v>0</v>
      </c>
      <c r="J26" s="44">
        <v>0</v>
      </c>
      <c r="K26" s="44">
        <v>386</v>
      </c>
      <c r="L26" s="44">
        <v>0</v>
      </c>
      <c r="M26" s="44">
        <v>0</v>
      </c>
      <c r="N26" s="44">
        <v>0</v>
      </c>
    </row>
    <row r="27" spans="1:14" ht="15.75" customHeight="1">
      <c r="A27" s="44" t="str">
        <f>VLOOKUP(E27,來源檔!B:C,2,0)</f>
        <v>Novavax</v>
      </c>
      <c r="B27" s="44">
        <v>26</v>
      </c>
      <c r="C27" s="44" t="s">
        <v>69</v>
      </c>
      <c r="D27" s="44" t="s">
        <v>519</v>
      </c>
      <c r="E27" s="44" t="s">
        <v>520</v>
      </c>
      <c r="F27" s="44" t="s">
        <v>515</v>
      </c>
      <c r="G27" s="44">
        <v>1111231</v>
      </c>
      <c r="H27" s="44">
        <v>0</v>
      </c>
      <c r="I27" s="44">
        <v>15</v>
      </c>
      <c r="J27" s="44">
        <v>0</v>
      </c>
      <c r="K27" s="44">
        <v>3</v>
      </c>
      <c r="L27" s="44">
        <v>0</v>
      </c>
      <c r="M27" s="44">
        <v>0</v>
      </c>
      <c r="N27" s="44">
        <v>12</v>
      </c>
    </row>
    <row r="28" spans="1:14" ht="15.75" customHeight="1">
      <c r="A28" s="44" t="str">
        <f>VLOOKUP(E28,來源檔!B:C,2,0)</f>
        <v>嬰幼兒BNT(6個月至4歲)</v>
      </c>
      <c r="B28" s="44">
        <v>27</v>
      </c>
      <c r="C28" s="44" t="s">
        <v>72</v>
      </c>
      <c r="D28" s="44" t="s">
        <v>517</v>
      </c>
      <c r="E28" s="44" t="s">
        <v>538</v>
      </c>
      <c r="F28" s="44" t="s">
        <v>515</v>
      </c>
      <c r="G28" s="44">
        <v>1120110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2</v>
      </c>
    </row>
    <row r="29" spans="1:14" ht="15.75" customHeight="1">
      <c r="A29" s="44" t="str">
        <f>VLOOKUP(E29,來源檔!B:C,2,0)</f>
        <v>次世代莫德納</v>
      </c>
      <c r="B29" s="44">
        <v>28</v>
      </c>
      <c r="C29" s="44" t="s">
        <v>72</v>
      </c>
      <c r="D29" s="44" t="s">
        <v>513</v>
      </c>
      <c r="E29" s="44" t="s">
        <v>516</v>
      </c>
      <c r="F29" s="44" t="s">
        <v>515</v>
      </c>
      <c r="G29" s="44">
        <v>1111122</v>
      </c>
      <c r="H29" s="44">
        <v>79</v>
      </c>
      <c r="I29" s="44">
        <v>9</v>
      </c>
      <c r="J29" s="44">
        <v>0</v>
      </c>
      <c r="K29" s="44">
        <v>70</v>
      </c>
      <c r="L29" s="44">
        <v>0</v>
      </c>
      <c r="M29" s="44">
        <v>0</v>
      </c>
      <c r="N29" s="44">
        <v>18</v>
      </c>
    </row>
    <row r="30" spans="1:14" ht="15.75" customHeight="1">
      <c r="A30" s="44" t="str">
        <f>VLOOKUP(E30,來源檔!B:C,2,0)</f>
        <v>嬰幼兒莫德納(6個月至5歲)</v>
      </c>
      <c r="B30" s="44">
        <v>29</v>
      </c>
      <c r="C30" s="44" t="s">
        <v>72</v>
      </c>
      <c r="D30" s="44" t="s">
        <v>525</v>
      </c>
      <c r="E30" s="44" t="s">
        <v>535</v>
      </c>
      <c r="F30" s="44" t="s">
        <v>515</v>
      </c>
      <c r="G30" s="44">
        <v>1111108</v>
      </c>
      <c r="H30" s="44">
        <v>7</v>
      </c>
      <c r="I30" s="44">
        <v>0</v>
      </c>
      <c r="J30" s="44">
        <v>0</v>
      </c>
      <c r="K30" s="44">
        <v>7</v>
      </c>
      <c r="L30" s="44">
        <v>0</v>
      </c>
      <c r="M30" s="44">
        <v>0</v>
      </c>
      <c r="N30" s="44">
        <v>0</v>
      </c>
    </row>
    <row r="31" spans="1:14" ht="15.75" customHeight="1">
      <c r="A31" s="44" t="str">
        <f>VLOOKUP(E31,來源檔!B:C,2,0)</f>
        <v>成人BNT</v>
      </c>
      <c r="B31" s="44">
        <v>30</v>
      </c>
      <c r="C31" s="44" t="s">
        <v>72</v>
      </c>
      <c r="D31" s="44" t="s">
        <v>517</v>
      </c>
      <c r="E31" s="44" t="s">
        <v>532</v>
      </c>
      <c r="F31" s="44" t="s">
        <v>515</v>
      </c>
      <c r="G31" s="44">
        <v>1111208</v>
      </c>
      <c r="H31" s="44">
        <v>0</v>
      </c>
      <c r="I31" s="44">
        <v>2</v>
      </c>
      <c r="J31" s="44">
        <v>0</v>
      </c>
      <c r="K31" s="44">
        <v>2</v>
      </c>
      <c r="L31" s="44">
        <v>0</v>
      </c>
      <c r="M31" s="44">
        <v>0</v>
      </c>
      <c r="N31" s="44">
        <v>0</v>
      </c>
    </row>
    <row r="32" spans="1:14" ht="15.75" customHeight="1">
      <c r="A32" s="44" t="str">
        <f>VLOOKUP(E32,來源檔!B:C,2,0)</f>
        <v>嬰幼兒莫德納(6個月至5歲)</v>
      </c>
      <c r="B32" s="44">
        <v>31</v>
      </c>
      <c r="C32" s="44" t="s">
        <v>72</v>
      </c>
      <c r="D32" s="44" t="s">
        <v>525</v>
      </c>
      <c r="E32" s="44" t="s">
        <v>533</v>
      </c>
      <c r="F32" s="44" t="s">
        <v>515</v>
      </c>
      <c r="G32" s="44">
        <v>1111122</v>
      </c>
      <c r="H32" s="44">
        <v>0</v>
      </c>
      <c r="I32" s="44">
        <v>5</v>
      </c>
      <c r="J32" s="44">
        <v>0</v>
      </c>
      <c r="K32" s="44">
        <v>1</v>
      </c>
      <c r="L32" s="44">
        <v>0</v>
      </c>
      <c r="M32" s="44">
        <v>0</v>
      </c>
      <c r="N32" s="44">
        <v>4</v>
      </c>
    </row>
    <row r="33" spans="1:14" ht="15.75" customHeight="1">
      <c r="A33" s="44" t="str">
        <f>VLOOKUP(E33,來源檔!B:C,2,0)</f>
        <v>嬰幼兒BNT(6個月至4歲)</v>
      </c>
      <c r="B33" s="44">
        <v>32</v>
      </c>
      <c r="C33" s="44" t="s">
        <v>72</v>
      </c>
      <c r="D33" s="44" t="s">
        <v>517</v>
      </c>
      <c r="E33" s="44" t="s">
        <v>539</v>
      </c>
      <c r="F33" s="44" t="s">
        <v>515</v>
      </c>
      <c r="G33" s="44">
        <v>1111128</v>
      </c>
      <c r="H33" s="44">
        <v>5</v>
      </c>
      <c r="I33" s="44">
        <v>0</v>
      </c>
      <c r="J33" s="44">
        <v>0</v>
      </c>
      <c r="K33" s="44">
        <v>3</v>
      </c>
      <c r="L33" s="44">
        <v>0</v>
      </c>
      <c r="M33" s="44">
        <v>0</v>
      </c>
      <c r="N33" s="44">
        <v>2</v>
      </c>
    </row>
    <row r="34" spans="1:14" ht="15.75" customHeight="1">
      <c r="A34" s="44" t="str">
        <f>VLOOKUP(E34,來源檔!B:C,2,0)</f>
        <v>Novavax</v>
      </c>
      <c r="B34" s="44">
        <v>33</v>
      </c>
      <c r="C34" s="44" t="s">
        <v>72</v>
      </c>
      <c r="D34" s="44" t="s">
        <v>519</v>
      </c>
      <c r="E34" s="44" t="s">
        <v>520</v>
      </c>
      <c r="F34" s="44" t="s">
        <v>515</v>
      </c>
      <c r="G34" s="44">
        <v>1111231</v>
      </c>
      <c r="H34" s="44">
        <v>7</v>
      </c>
      <c r="I34" s="44">
        <v>0</v>
      </c>
      <c r="J34" s="44">
        <v>0</v>
      </c>
      <c r="K34" s="44">
        <v>6</v>
      </c>
      <c r="L34" s="44">
        <v>0</v>
      </c>
      <c r="M34" s="44">
        <v>0</v>
      </c>
      <c r="N34" s="44">
        <v>1</v>
      </c>
    </row>
    <row r="35" spans="1:14" ht="15.75" customHeight="1">
      <c r="A35" s="44" t="str">
        <f>VLOOKUP(E35,來源檔!B:C,2,0)</f>
        <v>嬰幼兒BNT(6個月至4歲)</v>
      </c>
      <c r="B35" s="44">
        <v>34</v>
      </c>
      <c r="C35" s="44" t="s">
        <v>72</v>
      </c>
      <c r="D35" s="44" t="s">
        <v>517</v>
      </c>
      <c r="E35" s="44" t="s">
        <v>534</v>
      </c>
      <c r="F35" s="44" t="s">
        <v>515</v>
      </c>
      <c r="G35" s="44">
        <v>1111220</v>
      </c>
      <c r="H35" s="44">
        <v>10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10</v>
      </c>
    </row>
    <row r="36" spans="1:14" ht="15.75" customHeight="1">
      <c r="A36" s="44" t="str">
        <f>VLOOKUP(E36,來源檔!B:C,2,0)</f>
        <v>嬰幼兒BNT(6個月至4歲)</v>
      </c>
      <c r="B36" s="44">
        <v>35</v>
      </c>
      <c r="C36" s="44" t="s">
        <v>72</v>
      </c>
      <c r="D36" s="44" t="s">
        <v>517</v>
      </c>
      <c r="E36" s="44" t="s">
        <v>540</v>
      </c>
      <c r="F36" s="44" t="s">
        <v>515</v>
      </c>
      <c r="G36" s="44">
        <v>1111114</v>
      </c>
      <c r="H36" s="44">
        <v>6</v>
      </c>
      <c r="I36" s="44">
        <v>0</v>
      </c>
      <c r="J36" s="44">
        <v>0</v>
      </c>
      <c r="K36" s="44">
        <v>6</v>
      </c>
      <c r="L36" s="44">
        <v>0</v>
      </c>
      <c r="M36" s="44">
        <v>0</v>
      </c>
      <c r="N36" s="44">
        <v>0</v>
      </c>
    </row>
    <row r="37" spans="1:14" ht="15.75" customHeight="1">
      <c r="A37" s="44" t="str">
        <f>VLOOKUP(E37,來源檔!B:C,2,0)</f>
        <v>莫德納</v>
      </c>
      <c r="B37" s="44">
        <v>36</v>
      </c>
      <c r="C37" s="44" t="s">
        <v>72</v>
      </c>
      <c r="D37" s="44" t="s">
        <v>525</v>
      </c>
      <c r="E37" s="44" t="s">
        <v>526</v>
      </c>
      <c r="F37" s="44" t="s">
        <v>515</v>
      </c>
      <c r="G37" s="44">
        <v>1111205</v>
      </c>
      <c r="H37" s="44">
        <v>0</v>
      </c>
      <c r="I37" s="44">
        <v>2</v>
      </c>
      <c r="J37" s="44">
        <v>0</v>
      </c>
      <c r="K37" s="44">
        <v>1</v>
      </c>
      <c r="L37" s="44">
        <v>0</v>
      </c>
      <c r="M37" s="44">
        <v>0</v>
      </c>
      <c r="N37" s="44">
        <v>1</v>
      </c>
    </row>
    <row r="38" spans="1:14">
      <c r="A38" s="44" t="str">
        <f>VLOOKUP(E38,來源檔!B:C,2,0)</f>
        <v>兒童BNT(5歲至11歲)</v>
      </c>
      <c r="B38" s="44">
        <v>37</v>
      </c>
      <c r="C38" s="44" t="s">
        <v>72</v>
      </c>
      <c r="D38" s="44" t="s">
        <v>517</v>
      </c>
      <c r="E38" s="44" t="s">
        <v>530</v>
      </c>
      <c r="F38" s="44" t="s">
        <v>515</v>
      </c>
      <c r="G38" s="44">
        <v>1111128</v>
      </c>
      <c r="H38" s="44">
        <v>9</v>
      </c>
      <c r="I38" s="44">
        <v>2</v>
      </c>
      <c r="J38" s="44">
        <v>0</v>
      </c>
      <c r="K38" s="44">
        <v>7</v>
      </c>
      <c r="L38" s="44">
        <v>0</v>
      </c>
      <c r="M38" s="44">
        <v>0</v>
      </c>
      <c r="N38" s="44">
        <v>4</v>
      </c>
    </row>
    <row r="39" spans="1:14">
      <c r="A39" s="44" t="str">
        <f>VLOOKUP(E39,來源檔!B:C,2,0)</f>
        <v>莫德納</v>
      </c>
      <c r="B39" s="44">
        <v>38</v>
      </c>
      <c r="C39" s="44" t="s">
        <v>72</v>
      </c>
      <c r="D39" s="44" t="s">
        <v>525</v>
      </c>
      <c r="E39" s="44" t="s">
        <v>537</v>
      </c>
      <c r="F39" s="44" t="s">
        <v>515</v>
      </c>
      <c r="G39" s="44">
        <v>1111122</v>
      </c>
      <c r="H39" s="44">
        <v>2</v>
      </c>
      <c r="I39" s="44">
        <v>0</v>
      </c>
      <c r="J39" s="44">
        <v>0</v>
      </c>
      <c r="K39" s="44">
        <v>2</v>
      </c>
      <c r="L39" s="44">
        <v>0</v>
      </c>
      <c r="M39" s="44">
        <v>0</v>
      </c>
      <c r="N39" s="44">
        <v>0</v>
      </c>
    </row>
    <row r="40" spans="1:14">
      <c r="A40" s="44" t="str">
        <f>VLOOKUP(E40,來源檔!B:C,2,0)</f>
        <v>嬰幼兒BNT(6個月至4歲)</v>
      </c>
      <c r="B40" s="44">
        <v>39</v>
      </c>
      <c r="C40" s="44" t="s">
        <v>77</v>
      </c>
      <c r="D40" s="44" t="s">
        <v>517</v>
      </c>
      <c r="E40" s="44" t="s">
        <v>534</v>
      </c>
      <c r="F40" s="44" t="s">
        <v>515</v>
      </c>
      <c r="G40" s="44">
        <v>1111220</v>
      </c>
      <c r="H40" s="44">
        <v>26</v>
      </c>
      <c r="I40" s="44">
        <v>0</v>
      </c>
      <c r="J40" s="44">
        <v>11</v>
      </c>
      <c r="K40" s="44">
        <v>6</v>
      </c>
      <c r="L40" s="44">
        <v>0</v>
      </c>
      <c r="M40" s="44">
        <v>0</v>
      </c>
      <c r="N40" s="44">
        <v>9</v>
      </c>
    </row>
    <row r="41" spans="1:14">
      <c r="A41" s="44" t="str">
        <f>VLOOKUP(E41,來源檔!B:C,2,0)</f>
        <v>次世代莫德納</v>
      </c>
      <c r="B41" s="44">
        <v>40</v>
      </c>
      <c r="C41" s="44" t="s">
        <v>77</v>
      </c>
      <c r="D41" s="44" t="s">
        <v>513</v>
      </c>
      <c r="E41" s="44" t="s">
        <v>514</v>
      </c>
      <c r="F41" s="44" t="s">
        <v>515</v>
      </c>
      <c r="G41" s="44">
        <v>1111108</v>
      </c>
      <c r="H41" s="44">
        <v>0</v>
      </c>
      <c r="I41" s="44">
        <v>99</v>
      </c>
      <c r="J41" s="44">
        <v>0</v>
      </c>
      <c r="K41" s="44">
        <v>99</v>
      </c>
      <c r="L41" s="44">
        <v>0</v>
      </c>
      <c r="M41" s="44">
        <v>0</v>
      </c>
      <c r="N41" s="44">
        <v>0</v>
      </c>
    </row>
    <row r="42" spans="1:14">
      <c r="A42" s="44" t="str">
        <f>VLOOKUP(E42,來源檔!B:C,2,0)</f>
        <v>兒童BNT(5歲至11歲)</v>
      </c>
      <c r="B42" s="44">
        <v>41</v>
      </c>
      <c r="C42" s="44" t="s">
        <v>77</v>
      </c>
      <c r="D42" s="44" t="s">
        <v>517</v>
      </c>
      <c r="E42" s="44" t="s">
        <v>518</v>
      </c>
      <c r="F42" s="44" t="s">
        <v>515</v>
      </c>
      <c r="G42" s="44">
        <v>1111220</v>
      </c>
      <c r="H42" s="44">
        <v>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7</v>
      </c>
    </row>
    <row r="43" spans="1:14">
      <c r="A43" s="44" t="str">
        <f>VLOOKUP(E43,來源檔!B:C,2,0)</f>
        <v>次世代莫德納</v>
      </c>
      <c r="B43" s="44">
        <v>42</v>
      </c>
      <c r="C43" s="44" t="s">
        <v>77</v>
      </c>
      <c r="D43" s="44" t="s">
        <v>513</v>
      </c>
      <c r="E43" s="44" t="s">
        <v>541</v>
      </c>
      <c r="F43" s="44" t="s">
        <v>515</v>
      </c>
      <c r="G43" s="44">
        <v>1111031</v>
      </c>
      <c r="H43" s="44">
        <v>882</v>
      </c>
      <c r="I43" s="44">
        <v>0</v>
      </c>
      <c r="J43" s="44">
        <v>882</v>
      </c>
      <c r="K43" s="44">
        <v>0</v>
      </c>
      <c r="L43" s="44">
        <v>0</v>
      </c>
      <c r="M43" s="44">
        <v>0</v>
      </c>
      <c r="N43" s="44">
        <v>0</v>
      </c>
    </row>
    <row r="44" spans="1:14">
      <c r="A44" s="44" t="str">
        <f>VLOOKUP(E44,來源檔!B:C,2,0)</f>
        <v>兒童BNT(5歲至11歲)</v>
      </c>
      <c r="B44" s="44">
        <v>43</v>
      </c>
      <c r="C44" s="44" t="s">
        <v>77</v>
      </c>
      <c r="D44" s="44" t="s">
        <v>517</v>
      </c>
      <c r="E44" s="44" t="s">
        <v>530</v>
      </c>
      <c r="F44" s="44" t="s">
        <v>515</v>
      </c>
      <c r="G44" s="44">
        <v>1111128</v>
      </c>
      <c r="H44" s="44">
        <v>34</v>
      </c>
      <c r="I44" s="44">
        <v>0</v>
      </c>
      <c r="J44" s="44">
        <v>26</v>
      </c>
      <c r="K44" s="44">
        <v>6</v>
      </c>
      <c r="L44" s="44">
        <v>0</v>
      </c>
      <c r="M44" s="44">
        <v>0</v>
      </c>
      <c r="N44" s="44">
        <v>2</v>
      </c>
    </row>
    <row r="45" spans="1:14">
      <c r="A45" s="44" t="str">
        <f>VLOOKUP(E45,來源檔!B:C,2,0)</f>
        <v>嬰幼兒莫德納(6個月至5歲)</v>
      </c>
      <c r="B45" s="44">
        <v>44</v>
      </c>
      <c r="C45" s="44" t="s">
        <v>77</v>
      </c>
      <c r="D45" s="44" t="s">
        <v>525</v>
      </c>
      <c r="E45" s="44" t="s">
        <v>533</v>
      </c>
      <c r="F45" s="44" t="s">
        <v>515</v>
      </c>
      <c r="G45" s="44">
        <v>1111122</v>
      </c>
      <c r="H45" s="44">
        <v>0</v>
      </c>
      <c r="I45" s="44">
        <v>20</v>
      </c>
      <c r="J45" s="44">
        <v>0</v>
      </c>
      <c r="K45" s="44">
        <v>9</v>
      </c>
      <c r="L45" s="44">
        <v>0</v>
      </c>
      <c r="M45" s="44">
        <v>0</v>
      </c>
      <c r="N45" s="44">
        <v>11</v>
      </c>
    </row>
    <row r="46" spans="1:14">
      <c r="A46" s="44" t="str">
        <f>VLOOKUP(E46,來源檔!B:C,2,0)</f>
        <v>莫德納</v>
      </c>
      <c r="B46" s="44">
        <v>45</v>
      </c>
      <c r="C46" s="44" t="s">
        <v>77</v>
      </c>
      <c r="D46" s="44" t="s">
        <v>525</v>
      </c>
      <c r="E46" s="44" t="s">
        <v>526</v>
      </c>
      <c r="F46" s="44" t="s">
        <v>515</v>
      </c>
      <c r="G46" s="44">
        <v>1111205</v>
      </c>
      <c r="H46" s="44">
        <v>0</v>
      </c>
      <c r="I46" s="44">
        <v>5</v>
      </c>
      <c r="J46" s="44">
        <v>0</v>
      </c>
      <c r="K46" s="44">
        <v>0</v>
      </c>
      <c r="L46" s="44">
        <v>0</v>
      </c>
      <c r="M46" s="44">
        <v>0</v>
      </c>
      <c r="N46" s="44">
        <v>5</v>
      </c>
    </row>
    <row r="47" spans="1:14">
      <c r="A47" s="44" t="str">
        <f>VLOOKUP(E47,來源檔!B:C,2,0)</f>
        <v>次世代莫德納</v>
      </c>
      <c r="B47" s="44">
        <v>46</v>
      </c>
      <c r="C47" s="44" t="s">
        <v>77</v>
      </c>
      <c r="D47" s="44" t="s">
        <v>513</v>
      </c>
      <c r="E47" s="44" t="s">
        <v>516</v>
      </c>
      <c r="F47" s="44" t="s">
        <v>515</v>
      </c>
      <c r="G47" s="44">
        <v>1111122</v>
      </c>
      <c r="H47" s="44">
        <v>0</v>
      </c>
      <c r="I47" s="44">
        <v>290</v>
      </c>
      <c r="J47" s="44">
        <v>0</v>
      </c>
      <c r="K47" s="44">
        <v>86</v>
      </c>
      <c r="L47" s="44">
        <v>0</v>
      </c>
      <c r="M47" s="44">
        <v>0</v>
      </c>
      <c r="N47" s="44">
        <v>204</v>
      </c>
    </row>
    <row r="48" spans="1:14">
      <c r="A48" s="44" t="str">
        <f>VLOOKUP(E48,來源檔!B:C,2,0)</f>
        <v>次世代莫德納</v>
      </c>
      <c r="B48" s="44">
        <v>47</v>
      </c>
      <c r="C48" s="44" t="s">
        <v>20</v>
      </c>
      <c r="D48" s="44" t="s">
        <v>513</v>
      </c>
      <c r="E48" s="44" t="s">
        <v>516</v>
      </c>
      <c r="F48" s="44" t="s">
        <v>515</v>
      </c>
      <c r="G48" s="44">
        <v>1111122</v>
      </c>
      <c r="H48" s="44">
        <v>20</v>
      </c>
      <c r="I48" s="44">
        <v>0</v>
      </c>
      <c r="J48" s="44">
        <v>0</v>
      </c>
      <c r="K48" s="44">
        <v>7</v>
      </c>
      <c r="L48" s="44">
        <v>0</v>
      </c>
      <c r="M48" s="44">
        <v>0</v>
      </c>
      <c r="N48" s="44">
        <v>13</v>
      </c>
    </row>
    <row r="49" spans="1:14">
      <c r="A49" s="44" t="str">
        <f>VLOOKUP(E49,來源檔!B:C,2,0)</f>
        <v>Novavax</v>
      </c>
      <c r="B49" s="44">
        <v>48</v>
      </c>
      <c r="C49" s="44" t="s">
        <v>20</v>
      </c>
      <c r="D49" s="44" t="s">
        <v>519</v>
      </c>
      <c r="E49" s="44" t="s">
        <v>520</v>
      </c>
      <c r="F49" s="44" t="s">
        <v>515</v>
      </c>
      <c r="G49" s="44">
        <v>1111231</v>
      </c>
      <c r="H49" s="44">
        <v>1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</row>
    <row r="50" spans="1:14">
      <c r="A50" s="44" t="str">
        <f>VLOOKUP(E50,來源檔!B:C,2,0)</f>
        <v>次世代莫德納</v>
      </c>
      <c r="B50" s="44">
        <v>49</v>
      </c>
      <c r="C50" s="44" t="s">
        <v>20</v>
      </c>
      <c r="D50" s="44" t="s">
        <v>513</v>
      </c>
      <c r="E50" s="44" t="s">
        <v>514</v>
      </c>
      <c r="F50" s="44" t="s">
        <v>515</v>
      </c>
      <c r="G50" s="44">
        <v>1111108</v>
      </c>
      <c r="H50" s="44">
        <v>3</v>
      </c>
      <c r="I50" s="44">
        <v>0</v>
      </c>
      <c r="J50" s="44">
        <v>0</v>
      </c>
      <c r="K50" s="44">
        <v>3</v>
      </c>
      <c r="L50" s="44">
        <v>0</v>
      </c>
      <c r="M50" s="44">
        <v>0</v>
      </c>
      <c r="N50" s="44">
        <v>0</v>
      </c>
    </row>
    <row r="51" spans="1:14">
      <c r="A51" s="44" t="str">
        <f>VLOOKUP(E51,來源檔!B:C,2,0)</f>
        <v>兒童BNT(5歲至11歲)</v>
      </c>
      <c r="B51" s="44">
        <v>50</v>
      </c>
      <c r="C51" s="44" t="s">
        <v>20</v>
      </c>
      <c r="D51" s="44" t="s">
        <v>517</v>
      </c>
      <c r="E51" s="44" t="s">
        <v>521</v>
      </c>
      <c r="F51" s="44" t="s">
        <v>515</v>
      </c>
      <c r="G51" s="44">
        <v>1111114</v>
      </c>
      <c r="H51" s="44">
        <v>3</v>
      </c>
      <c r="I51" s="44">
        <v>0</v>
      </c>
      <c r="J51" s="44">
        <v>0</v>
      </c>
      <c r="K51" s="44">
        <v>3</v>
      </c>
      <c r="L51" s="44">
        <v>0</v>
      </c>
      <c r="M51" s="44">
        <v>0</v>
      </c>
      <c r="N51" s="44">
        <v>0</v>
      </c>
    </row>
    <row r="52" spans="1:14">
      <c r="A52" s="44" t="str">
        <f>VLOOKUP(E52,來源檔!B:C,2,0)</f>
        <v>兒童BNT(5歲至11歲)</v>
      </c>
      <c r="B52" s="44">
        <v>51</v>
      </c>
      <c r="C52" s="44" t="s">
        <v>337</v>
      </c>
      <c r="D52" s="44" t="s">
        <v>517</v>
      </c>
      <c r="E52" s="44" t="s">
        <v>530</v>
      </c>
      <c r="F52" s="44" t="s">
        <v>515</v>
      </c>
      <c r="G52" s="44">
        <v>1111128</v>
      </c>
      <c r="H52" s="44">
        <v>22</v>
      </c>
      <c r="I52" s="44">
        <v>0</v>
      </c>
      <c r="J52" s="44">
        <v>0</v>
      </c>
      <c r="K52" s="44">
        <v>1</v>
      </c>
      <c r="L52" s="44">
        <v>0</v>
      </c>
      <c r="M52" s="44">
        <v>0</v>
      </c>
      <c r="N52" s="44">
        <v>21</v>
      </c>
    </row>
    <row r="53" spans="1:14">
      <c r="A53" s="44" t="str">
        <f>VLOOKUP(E53,來源檔!B:C,2,0)</f>
        <v>次世代莫德納</v>
      </c>
      <c r="B53" s="44">
        <v>52</v>
      </c>
      <c r="C53" s="44" t="s">
        <v>337</v>
      </c>
      <c r="D53" s="44" t="s">
        <v>513</v>
      </c>
      <c r="E53" s="44" t="s">
        <v>536</v>
      </c>
      <c r="F53" s="44" t="s">
        <v>515</v>
      </c>
      <c r="G53" s="44">
        <v>1111205</v>
      </c>
      <c r="H53" s="44">
        <v>0</v>
      </c>
      <c r="I53" s="44">
        <v>10</v>
      </c>
      <c r="J53" s="44">
        <v>0</v>
      </c>
      <c r="K53" s="44">
        <v>0</v>
      </c>
      <c r="L53" s="44">
        <v>0</v>
      </c>
      <c r="M53" s="44">
        <v>0</v>
      </c>
      <c r="N53" s="44">
        <v>10</v>
      </c>
    </row>
    <row r="54" spans="1:14">
      <c r="A54" s="44" t="str">
        <f>VLOOKUP(E54,來源檔!B:C,2,0)</f>
        <v>嬰幼兒BNT(6個月至4歲)</v>
      </c>
      <c r="B54" s="44">
        <v>53</v>
      </c>
      <c r="C54" s="44" t="s">
        <v>337</v>
      </c>
      <c r="D54" s="44" t="s">
        <v>517</v>
      </c>
      <c r="E54" s="44" t="s">
        <v>540</v>
      </c>
      <c r="F54" s="44" t="s">
        <v>515</v>
      </c>
      <c r="G54" s="44">
        <v>1111114</v>
      </c>
      <c r="H54" s="44">
        <v>10</v>
      </c>
      <c r="I54" s="44">
        <v>5</v>
      </c>
      <c r="J54" s="44">
        <v>0</v>
      </c>
      <c r="K54" s="44">
        <v>7</v>
      </c>
      <c r="L54" s="44">
        <v>0</v>
      </c>
      <c r="M54" s="44">
        <v>0</v>
      </c>
      <c r="N54" s="44">
        <v>8</v>
      </c>
    </row>
    <row r="55" spans="1:14">
      <c r="A55" s="44" t="str">
        <f>VLOOKUP(E55,來源檔!B:C,2,0)</f>
        <v>次世代莫德納</v>
      </c>
      <c r="B55" s="44">
        <v>54</v>
      </c>
      <c r="C55" s="44" t="s">
        <v>337</v>
      </c>
      <c r="D55" s="44" t="s">
        <v>513</v>
      </c>
      <c r="E55" s="44" t="s">
        <v>516</v>
      </c>
      <c r="F55" s="44" t="s">
        <v>515</v>
      </c>
      <c r="G55" s="44">
        <v>1111122</v>
      </c>
      <c r="H55" s="44">
        <v>50</v>
      </c>
      <c r="I55" s="44">
        <v>221</v>
      </c>
      <c r="J55" s="44">
        <v>1</v>
      </c>
      <c r="K55" s="44">
        <v>156</v>
      </c>
      <c r="L55" s="44">
        <v>0</v>
      </c>
      <c r="M55" s="44">
        <v>0</v>
      </c>
      <c r="N55" s="44">
        <v>114</v>
      </c>
    </row>
    <row r="56" spans="1:14">
      <c r="A56" s="44" t="str">
        <f>VLOOKUP(E56,來源檔!B:C,2,0)</f>
        <v>兒童BNT(5歲至11歲)</v>
      </c>
      <c r="B56" s="44">
        <v>55</v>
      </c>
      <c r="C56" s="44" t="s">
        <v>337</v>
      </c>
      <c r="D56" s="44" t="s">
        <v>517</v>
      </c>
      <c r="E56" s="44" t="s">
        <v>521</v>
      </c>
      <c r="F56" s="44" t="s">
        <v>515</v>
      </c>
      <c r="G56" s="44">
        <v>1111114</v>
      </c>
      <c r="H56" s="44">
        <v>3</v>
      </c>
      <c r="I56" s="44">
        <v>0</v>
      </c>
      <c r="J56" s="44">
        <v>0</v>
      </c>
      <c r="K56" s="44">
        <v>3</v>
      </c>
      <c r="L56" s="44">
        <v>0</v>
      </c>
      <c r="M56" s="44">
        <v>0</v>
      </c>
      <c r="N56" s="44">
        <v>0</v>
      </c>
    </row>
    <row r="57" spans="1:14">
      <c r="A57" s="44" t="str">
        <f>VLOOKUP(E57,來源檔!B:C,2,0)</f>
        <v>莫德納</v>
      </c>
      <c r="B57" s="44">
        <v>56</v>
      </c>
      <c r="C57" s="44" t="s">
        <v>337</v>
      </c>
      <c r="D57" s="44" t="s">
        <v>525</v>
      </c>
      <c r="E57" s="44" t="s">
        <v>537</v>
      </c>
      <c r="F57" s="44" t="s">
        <v>515</v>
      </c>
      <c r="G57" s="44">
        <v>1111122</v>
      </c>
      <c r="H57" s="44">
        <v>0</v>
      </c>
      <c r="I57" s="44">
        <v>1</v>
      </c>
      <c r="J57" s="44">
        <v>1</v>
      </c>
      <c r="K57" s="44">
        <v>0</v>
      </c>
      <c r="L57" s="44">
        <v>0</v>
      </c>
      <c r="M57" s="44">
        <v>0</v>
      </c>
      <c r="N57" s="44">
        <v>0</v>
      </c>
    </row>
    <row r="58" spans="1:14">
      <c r="A58" s="44" t="str">
        <f>VLOOKUP(E58,來源檔!B:C,2,0)</f>
        <v>嬰幼兒莫德納(6個月至5歲)</v>
      </c>
      <c r="B58" s="44">
        <v>57</v>
      </c>
      <c r="C58" s="44" t="s">
        <v>337</v>
      </c>
      <c r="D58" s="44" t="s">
        <v>525</v>
      </c>
      <c r="E58" s="44" t="s">
        <v>533</v>
      </c>
      <c r="F58" s="44" t="s">
        <v>515</v>
      </c>
      <c r="G58" s="44">
        <v>1111122</v>
      </c>
      <c r="H58" s="44">
        <v>0</v>
      </c>
      <c r="I58" s="44">
        <v>13</v>
      </c>
      <c r="J58" s="44">
        <v>11</v>
      </c>
      <c r="K58" s="44">
        <v>2</v>
      </c>
      <c r="L58" s="44">
        <v>0</v>
      </c>
      <c r="M58" s="44">
        <v>0</v>
      </c>
      <c r="N58" s="44">
        <v>0</v>
      </c>
    </row>
    <row r="59" spans="1:14">
      <c r="A59" s="44" t="str">
        <f>VLOOKUP(E59,來源檔!B:C,2,0)</f>
        <v>嬰幼兒莫德納(6個月至5歲)</v>
      </c>
      <c r="B59" s="44">
        <v>58</v>
      </c>
      <c r="C59" s="44" t="s">
        <v>337</v>
      </c>
      <c r="D59" s="44" t="s">
        <v>525</v>
      </c>
      <c r="E59" s="44" t="s">
        <v>535</v>
      </c>
      <c r="F59" s="44" t="s">
        <v>515</v>
      </c>
      <c r="G59" s="44">
        <v>1111108</v>
      </c>
      <c r="H59" s="44">
        <v>0</v>
      </c>
      <c r="I59" s="44">
        <v>6</v>
      </c>
      <c r="J59" s="44">
        <v>0</v>
      </c>
      <c r="K59" s="44">
        <v>6</v>
      </c>
      <c r="L59" s="44">
        <v>0</v>
      </c>
      <c r="M59" s="44">
        <v>0</v>
      </c>
      <c r="N59" s="44">
        <v>0</v>
      </c>
    </row>
    <row r="60" spans="1:14">
      <c r="A60" s="44" t="str">
        <f>VLOOKUP(E60,來源檔!B:C,2,0)</f>
        <v>兒童BNT(5歲至11歲)</v>
      </c>
      <c r="B60" s="44">
        <v>59</v>
      </c>
      <c r="C60" s="44" t="s">
        <v>81</v>
      </c>
      <c r="D60" s="44" t="s">
        <v>517</v>
      </c>
      <c r="E60" s="44" t="s">
        <v>518</v>
      </c>
      <c r="F60" s="44" t="s">
        <v>515</v>
      </c>
      <c r="G60" s="44">
        <v>1111220</v>
      </c>
      <c r="H60" s="44">
        <v>6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6</v>
      </c>
    </row>
    <row r="61" spans="1:14">
      <c r="A61" s="44" t="str">
        <f>VLOOKUP(E61,來源檔!B:C,2,0)</f>
        <v>兒童BNT(5歲至11歲)</v>
      </c>
      <c r="B61" s="44">
        <v>60</v>
      </c>
      <c r="C61" s="44" t="s">
        <v>81</v>
      </c>
      <c r="D61" s="44" t="s">
        <v>517</v>
      </c>
      <c r="E61" s="44" t="s">
        <v>530</v>
      </c>
      <c r="F61" s="44" t="s">
        <v>515</v>
      </c>
      <c r="G61" s="44">
        <v>1111128</v>
      </c>
      <c r="H61" s="44">
        <v>15</v>
      </c>
      <c r="I61" s="44">
        <v>0</v>
      </c>
      <c r="J61" s="44">
        <v>10</v>
      </c>
      <c r="K61" s="44">
        <v>5</v>
      </c>
      <c r="L61" s="44">
        <v>0</v>
      </c>
      <c r="M61" s="44">
        <v>0</v>
      </c>
      <c r="N61" s="44">
        <v>0</v>
      </c>
    </row>
    <row r="62" spans="1:14">
      <c r="A62" s="44" t="str">
        <f>VLOOKUP(E62,來源檔!B:C,2,0)</f>
        <v>嬰幼兒莫德納(6個月至5歲)</v>
      </c>
      <c r="B62" s="44">
        <v>61</v>
      </c>
      <c r="C62" s="44" t="s">
        <v>81</v>
      </c>
      <c r="D62" s="44" t="s">
        <v>525</v>
      </c>
      <c r="E62" s="44" t="s">
        <v>535</v>
      </c>
      <c r="F62" s="44" t="s">
        <v>515</v>
      </c>
      <c r="G62" s="44">
        <v>1111108</v>
      </c>
      <c r="H62" s="44">
        <v>0</v>
      </c>
      <c r="I62" s="44">
        <v>4</v>
      </c>
      <c r="J62" s="44">
        <v>0</v>
      </c>
      <c r="K62" s="44">
        <v>4</v>
      </c>
      <c r="L62" s="44">
        <v>0</v>
      </c>
      <c r="M62" s="44">
        <v>0</v>
      </c>
      <c r="N62" s="44">
        <v>0</v>
      </c>
    </row>
    <row r="63" spans="1:14">
      <c r="A63" s="44" t="str">
        <f>VLOOKUP(E63,來源檔!B:C,2,0)</f>
        <v>次世代莫德納</v>
      </c>
      <c r="B63" s="44">
        <v>62</v>
      </c>
      <c r="C63" s="44" t="s">
        <v>81</v>
      </c>
      <c r="D63" s="44" t="s">
        <v>513</v>
      </c>
      <c r="E63" s="44" t="s">
        <v>516</v>
      </c>
      <c r="F63" s="44" t="s">
        <v>515</v>
      </c>
      <c r="G63" s="44">
        <v>1111122</v>
      </c>
      <c r="H63" s="44">
        <v>0</v>
      </c>
      <c r="I63" s="44">
        <v>260</v>
      </c>
      <c r="J63" s="44">
        <v>190</v>
      </c>
      <c r="K63" s="44">
        <v>64</v>
      </c>
      <c r="L63" s="44">
        <v>0</v>
      </c>
      <c r="M63" s="44">
        <v>0</v>
      </c>
      <c r="N63" s="44">
        <v>6</v>
      </c>
    </row>
    <row r="64" spans="1:14">
      <c r="A64" s="44" t="str">
        <f>VLOOKUP(E64,來源檔!B:C,2,0)</f>
        <v>Novavax</v>
      </c>
      <c r="B64" s="44">
        <v>63</v>
      </c>
      <c r="C64" s="44" t="s">
        <v>81</v>
      </c>
      <c r="D64" s="44" t="s">
        <v>519</v>
      </c>
      <c r="E64" s="44" t="s">
        <v>520</v>
      </c>
      <c r="F64" s="44" t="s">
        <v>515</v>
      </c>
      <c r="G64" s="44">
        <v>1111231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</row>
    <row r="65" spans="1:14">
      <c r="A65" s="44" t="str">
        <f>VLOOKUP(E65,來源檔!B:C,2,0)</f>
        <v>次世代莫德納</v>
      </c>
      <c r="B65" s="44">
        <v>64</v>
      </c>
      <c r="C65" s="44" t="s">
        <v>81</v>
      </c>
      <c r="D65" s="44" t="s">
        <v>513</v>
      </c>
      <c r="E65" s="44" t="s">
        <v>514</v>
      </c>
      <c r="F65" s="44" t="s">
        <v>515</v>
      </c>
      <c r="G65" s="44">
        <v>1111108</v>
      </c>
      <c r="H65" s="44">
        <v>228</v>
      </c>
      <c r="I65" s="44">
        <v>0</v>
      </c>
      <c r="J65" s="44">
        <v>0</v>
      </c>
      <c r="K65" s="44">
        <v>228</v>
      </c>
      <c r="L65" s="44">
        <v>0</v>
      </c>
      <c r="M65" s="44">
        <v>0</v>
      </c>
      <c r="N65" s="44">
        <v>0</v>
      </c>
    </row>
    <row r="66" spans="1:14">
      <c r="A66" s="44" t="str">
        <f>VLOOKUP(E66,來源檔!B:C,2,0)</f>
        <v>嬰幼兒BNT(6個月至4歲)</v>
      </c>
      <c r="B66" s="44">
        <v>65</v>
      </c>
      <c r="C66" s="44" t="s">
        <v>81</v>
      </c>
      <c r="D66" s="44" t="s">
        <v>517</v>
      </c>
      <c r="E66" s="44" t="s">
        <v>534</v>
      </c>
      <c r="F66" s="44" t="s">
        <v>515</v>
      </c>
      <c r="G66" s="44">
        <v>1111220</v>
      </c>
      <c r="H66" s="44">
        <v>14</v>
      </c>
      <c r="I66" s="44">
        <v>0</v>
      </c>
      <c r="J66" s="44">
        <v>0</v>
      </c>
      <c r="K66" s="44">
        <v>4</v>
      </c>
      <c r="L66" s="44">
        <v>0</v>
      </c>
      <c r="M66" s="44">
        <v>0</v>
      </c>
      <c r="N66" s="44">
        <v>10</v>
      </c>
    </row>
    <row r="67" spans="1:14">
      <c r="A67" s="44" t="str">
        <f>VLOOKUP(E67,來源檔!B:C,2,0)</f>
        <v>嬰幼兒BNT(6個月至4歲)</v>
      </c>
      <c r="B67" s="44">
        <v>66</v>
      </c>
      <c r="C67" s="44" t="s">
        <v>81</v>
      </c>
      <c r="D67" s="44" t="s">
        <v>517</v>
      </c>
      <c r="E67" s="44" t="s">
        <v>539</v>
      </c>
      <c r="F67" s="44" t="s">
        <v>515</v>
      </c>
      <c r="G67" s="44">
        <v>1111128</v>
      </c>
      <c r="H67" s="44">
        <v>2</v>
      </c>
      <c r="I67" s="44">
        <v>0</v>
      </c>
      <c r="J67" s="44">
        <v>0</v>
      </c>
      <c r="K67" s="44">
        <v>2</v>
      </c>
      <c r="L67" s="44">
        <v>0</v>
      </c>
      <c r="M67" s="44">
        <v>0</v>
      </c>
      <c r="N67" s="44">
        <v>0</v>
      </c>
    </row>
    <row r="68" spans="1:14">
      <c r="A68" s="44" t="str">
        <f>VLOOKUP(E68,來源檔!B:C,2,0)</f>
        <v>嬰幼兒莫德納(6個月至5歲)</v>
      </c>
      <c r="B68" s="44">
        <v>67</v>
      </c>
      <c r="C68" s="44" t="s">
        <v>81</v>
      </c>
      <c r="D68" s="44" t="s">
        <v>525</v>
      </c>
      <c r="E68" s="44" t="s">
        <v>533</v>
      </c>
      <c r="F68" s="44" t="s">
        <v>515</v>
      </c>
      <c r="G68" s="44">
        <v>1111122</v>
      </c>
      <c r="H68" s="44">
        <v>0</v>
      </c>
      <c r="I68" s="44">
        <v>15</v>
      </c>
      <c r="J68" s="44">
        <v>14</v>
      </c>
      <c r="K68" s="44">
        <v>1</v>
      </c>
      <c r="L68" s="44">
        <v>0</v>
      </c>
      <c r="M68" s="44">
        <v>0</v>
      </c>
      <c r="N68" s="44">
        <v>0</v>
      </c>
    </row>
    <row r="69" spans="1:14">
      <c r="A69" s="44" t="str">
        <f>VLOOKUP(E69,來源檔!B:C,2,0)</f>
        <v>次世代莫德納</v>
      </c>
      <c r="B69" s="44">
        <v>68</v>
      </c>
      <c r="C69" s="44" t="s">
        <v>84</v>
      </c>
      <c r="D69" s="44" t="s">
        <v>513</v>
      </c>
      <c r="E69" s="44" t="s">
        <v>516</v>
      </c>
      <c r="F69" s="44" t="s">
        <v>515</v>
      </c>
      <c r="G69" s="44">
        <v>1111122</v>
      </c>
      <c r="H69" s="44">
        <v>6</v>
      </c>
      <c r="I69" s="44">
        <v>2</v>
      </c>
      <c r="J69" s="44">
        <v>0</v>
      </c>
      <c r="K69" s="44">
        <v>6</v>
      </c>
      <c r="L69" s="44">
        <v>0</v>
      </c>
      <c r="M69" s="44">
        <v>0</v>
      </c>
      <c r="N69" s="44">
        <v>2</v>
      </c>
    </row>
    <row r="70" spans="1:14">
      <c r="A70" s="44" t="str">
        <f>VLOOKUP(E70,來源檔!B:C,2,0)</f>
        <v>次世代莫德納</v>
      </c>
      <c r="B70" s="44">
        <v>69</v>
      </c>
      <c r="C70" s="44" t="s">
        <v>485</v>
      </c>
      <c r="D70" s="44" t="s">
        <v>513</v>
      </c>
      <c r="E70" s="44" t="s">
        <v>516</v>
      </c>
      <c r="F70" s="44" t="s">
        <v>515</v>
      </c>
      <c r="G70" s="44">
        <v>1111122</v>
      </c>
      <c r="H70" s="44">
        <v>6</v>
      </c>
      <c r="I70" s="44">
        <v>0</v>
      </c>
      <c r="J70" s="44">
        <v>0</v>
      </c>
      <c r="K70" s="44">
        <v>6</v>
      </c>
      <c r="L70" s="44">
        <v>0</v>
      </c>
      <c r="M70" s="44">
        <v>0</v>
      </c>
      <c r="N70" s="44">
        <v>0</v>
      </c>
    </row>
    <row r="71" spans="1:14">
      <c r="A71" s="44" t="str">
        <f>VLOOKUP(E71,來源檔!B:C,2,0)</f>
        <v>莫德納</v>
      </c>
      <c r="B71" s="44">
        <v>70</v>
      </c>
      <c r="C71" s="44" t="s">
        <v>485</v>
      </c>
      <c r="D71" s="44" t="s">
        <v>525</v>
      </c>
      <c r="E71" s="44" t="s">
        <v>537</v>
      </c>
      <c r="F71" s="44" t="s">
        <v>515</v>
      </c>
      <c r="G71" s="44">
        <v>1111122</v>
      </c>
      <c r="H71" s="44">
        <v>5</v>
      </c>
      <c r="I71" s="44">
        <v>0</v>
      </c>
      <c r="J71" s="44">
        <v>0</v>
      </c>
      <c r="K71" s="44">
        <v>4</v>
      </c>
      <c r="L71" s="44">
        <v>0</v>
      </c>
      <c r="M71" s="44">
        <v>0</v>
      </c>
      <c r="N71" s="44">
        <v>1</v>
      </c>
    </row>
    <row r="72" spans="1:14">
      <c r="A72" s="44" t="str">
        <f>VLOOKUP(E72,來源檔!B:C,2,0)</f>
        <v>Novavax</v>
      </c>
      <c r="B72" s="44">
        <v>71</v>
      </c>
      <c r="C72" s="44" t="s">
        <v>485</v>
      </c>
      <c r="D72" s="44" t="s">
        <v>519</v>
      </c>
      <c r="E72" s="44" t="s">
        <v>520</v>
      </c>
      <c r="F72" s="44" t="s">
        <v>515</v>
      </c>
      <c r="G72" s="44">
        <v>1111231</v>
      </c>
      <c r="H72" s="44">
        <v>2</v>
      </c>
      <c r="I72" s="44">
        <v>0</v>
      </c>
      <c r="J72" s="44">
        <v>0</v>
      </c>
      <c r="K72" s="44">
        <v>1</v>
      </c>
      <c r="L72" s="44">
        <v>0</v>
      </c>
      <c r="M72" s="44">
        <v>0</v>
      </c>
      <c r="N72" s="44">
        <v>1</v>
      </c>
    </row>
    <row r="73" spans="1:14">
      <c r="A73" s="44" t="str">
        <f>VLOOKUP(E73,來源檔!B:C,2,0)</f>
        <v>嬰幼兒莫德納(6個月至5歲)</v>
      </c>
      <c r="B73" s="44">
        <v>72</v>
      </c>
      <c r="C73" s="44" t="s">
        <v>486</v>
      </c>
      <c r="D73" s="44" t="s">
        <v>525</v>
      </c>
      <c r="E73" s="44" t="s">
        <v>533</v>
      </c>
      <c r="F73" s="44" t="s">
        <v>515</v>
      </c>
      <c r="G73" s="44">
        <v>1111122</v>
      </c>
      <c r="H73" s="44">
        <v>0</v>
      </c>
      <c r="I73" s="44">
        <v>1</v>
      </c>
      <c r="J73" s="44">
        <v>0</v>
      </c>
      <c r="K73" s="44">
        <v>0</v>
      </c>
      <c r="L73" s="44">
        <v>0</v>
      </c>
      <c r="M73" s="44">
        <v>0</v>
      </c>
      <c r="N73" s="44">
        <v>1</v>
      </c>
    </row>
    <row r="74" spans="1:14">
      <c r="A74" s="44" t="str">
        <f>VLOOKUP(E74,來源檔!B:C,2,0)</f>
        <v>兒童BNT(5歲至11歲)</v>
      </c>
      <c r="B74" s="44">
        <v>73</v>
      </c>
      <c r="C74" s="44" t="s">
        <v>486</v>
      </c>
      <c r="D74" s="44" t="s">
        <v>517</v>
      </c>
      <c r="E74" s="44" t="s">
        <v>530</v>
      </c>
      <c r="F74" s="44" t="s">
        <v>515</v>
      </c>
      <c r="G74" s="44">
        <v>1111128</v>
      </c>
      <c r="H74" s="44">
        <v>2</v>
      </c>
      <c r="I74" s="44">
        <v>0</v>
      </c>
      <c r="J74" s="44">
        <v>0</v>
      </c>
      <c r="K74" s="44">
        <v>2</v>
      </c>
      <c r="L74" s="44">
        <v>0</v>
      </c>
      <c r="M74" s="44">
        <v>0</v>
      </c>
      <c r="N74" s="44">
        <v>0</v>
      </c>
    </row>
    <row r="75" spans="1:14">
      <c r="A75" s="44" t="str">
        <f>VLOOKUP(E75,來源檔!B:C,2,0)</f>
        <v>莫德納</v>
      </c>
      <c r="B75" s="44">
        <v>74</v>
      </c>
      <c r="C75" s="44" t="s">
        <v>486</v>
      </c>
      <c r="D75" s="44" t="s">
        <v>525</v>
      </c>
      <c r="E75" s="44" t="s">
        <v>526</v>
      </c>
      <c r="F75" s="44" t="s">
        <v>515</v>
      </c>
      <c r="G75" s="44">
        <v>1111205</v>
      </c>
      <c r="H75" s="44">
        <v>0</v>
      </c>
      <c r="I75" s="44">
        <v>2</v>
      </c>
      <c r="J75" s="44">
        <v>0</v>
      </c>
      <c r="K75" s="44">
        <v>0</v>
      </c>
      <c r="L75" s="44">
        <v>0</v>
      </c>
      <c r="M75" s="44">
        <v>0</v>
      </c>
      <c r="N75" s="44">
        <v>2</v>
      </c>
    </row>
    <row r="76" spans="1:14">
      <c r="A76" s="44" t="str">
        <f>VLOOKUP(E76,來源檔!B:C,2,0)</f>
        <v>嬰幼兒BNT(6個月至4歲)</v>
      </c>
      <c r="B76" s="44">
        <v>75</v>
      </c>
      <c r="C76" s="44" t="s">
        <v>486</v>
      </c>
      <c r="D76" s="44" t="s">
        <v>517</v>
      </c>
      <c r="E76" s="44" t="s">
        <v>534</v>
      </c>
      <c r="F76" s="44" t="s">
        <v>515</v>
      </c>
      <c r="G76" s="44">
        <v>1111220</v>
      </c>
      <c r="H76" s="44">
        <v>0</v>
      </c>
      <c r="I76" s="44">
        <v>2</v>
      </c>
      <c r="J76" s="44">
        <v>0</v>
      </c>
      <c r="K76" s="44">
        <v>0</v>
      </c>
      <c r="L76" s="44">
        <v>0</v>
      </c>
      <c r="M76" s="44">
        <v>0</v>
      </c>
      <c r="N76" s="44">
        <v>2</v>
      </c>
    </row>
    <row r="77" spans="1:14">
      <c r="A77" s="44" t="str">
        <f>VLOOKUP(E77,來源檔!B:C,2,0)</f>
        <v>次世代莫德納</v>
      </c>
      <c r="B77" s="44">
        <v>76</v>
      </c>
      <c r="C77" s="44" t="s">
        <v>486</v>
      </c>
      <c r="D77" s="44" t="s">
        <v>513</v>
      </c>
      <c r="E77" s="44" t="s">
        <v>516</v>
      </c>
      <c r="F77" s="44" t="s">
        <v>515</v>
      </c>
      <c r="G77" s="44">
        <v>1111122</v>
      </c>
      <c r="H77" s="44">
        <v>11</v>
      </c>
      <c r="I77" s="44">
        <v>0</v>
      </c>
      <c r="J77" s="44">
        <v>0</v>
      </c>
      <c r="K77" s="44">
        <v>11</v>
      </c>
      <c r="L77" s="44">
        <v>0</v>
      </c>
      <c r="M77" s="44">
        <v>0</v>
      </c>
      <c r="N77" s="44">
        <v>0</v>
      </c>
    </row>
    <row r="78" spans="1:14">
      <c r="A78" s="44" t="str">
        <f>VLOOKUP(E78,來源檔!B:C,2,0)</f>
        <v>嬰幼兒莫德納(6個月至5歲)</v>
      </c>
      <c r="B78" s="44">
        <v>77</v>
      </c>
      <c r="C78" s="44" t="s">
        <v>486</v>
      </c>
      <c r="D78" s="44" t="s">
        <v>525</v>
      </c>
      <c r="E78" s="44" t="s">
        <v>535</v>
      </c>
      <c r="F78" s="44" t="s">
        <v>515</v>
      </c>
      <c r="G78" s="44">
        <v>1111108</v>
      </c>
      <c r="H78" s="44">
        <v>1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</row>
    <row r="79" spans="1:14">
      <c r="A79" s="44" t="str">
        <f>VLOOKUP(E79,來源檔!B:C,2,0)</f>
        <v>兒童BNT(5歲至11歲)</v>
      </c>
      <c r="B79" s="44">
        <v>78</v>
      </c>
      <c r="C79" s="44" t="s">
        <v>88</v>
      </c>
      <c r="D79" s="44" t="s">
        <v>517</v>
      </c>
      <c r="E79" s="44" t="s">
        <v>530</v>
      </c>
      <c r="F79" s="44" t="s">
        <v>515</v>
      </c>
      <c r="G79" s="44">
        <v>1111128</v>
      </c>
      <c r="H79" s="44">
        <v>2</v>
      </c>
      <c r="I79" s="44">
        <v>2</v>
      </c>
      <c r="J79" s="44">
        <v>0</v>
      </c>
      <c r="K79" s="44">
        <v>1</v>
      </c>
      <c r="L79" s="44">
        <v>0</v>
      </c>
      <c r="M79" s="44">
        <v>0</v>
      </c>
      <c r="N79" s="44">
        <v>3</v>
      </c>
    </row>
    <row r="80" spans="1:14">
      <c r="A80" s="44" t="str">
        <f>VLOOKUP(E80,來源檔!B:C,2,0)</f>
        <v>嬰幼兒莫德納(6個月至5歲)</v>
      </c>
      <c r="B80" s="44">
        <v>79</v>
      </c>
      <c r="C80" s="44" t="s">
        <v>88</v>
      </c>
      <c r="D80" s="44" t="s">
        <v>525</v>
      </c>
      <c r="E80" s="44" t="s">
        <v>542</v>
      </c>
      <c r="F80" s="44" t="s">
        <v>515</v>
      </c>
      <c r="G80" s="44">
        <v>1111205</v>
      </c>
      <c r="H80" s="44">
        <v>0</v>
      </c>
      <c r="I80" s="44">
        <v>3</v>
      </c>
      <c r="J80" s="44">
        <v>0</v>
      </c>
      <c r="K80" s="44">
        <v>0</v>
      </c>
      <c r="L80" s="44">
        <v>0</v>
      </c>
      <c r="M80" s="44">
        <v>0</v>
      </c>
      <c r="N80" s="44">
        <v>3</v>
      </c>
    </row>
    <row r="81" spans="1:14">
      <c r="A81" s="44" t="str">
        <f>VLOOKUP(E81,來源檔!B:C,2,0)</f>
        <v>嬰幼兒BNT(6個月至4歲)</v>
      </c>
      <c r="B81" s="44">
        <v>80</v>
      </c>
      <c r="C81" s="44" t="s">
        <v>88</v>
      </c>
      <c r="D81" s="44" t="s">
        <v>517</v>
      </c>
      <c r="E81" s="44" t="s">
        <v>534</v>
      </c>
      <c r="F81" s="44" t="s">
        <v>515</v>
      </c>
      <c r="G81" s="44">
        <v>1111220</v>
      </c>
      <c r="H81" s="44">
        <v>0</v>
      </c>
      <c r="I81" s="44">
        <v>5</v>
      </c>
      <c r="J81" s="44">
        <v>0</v>
      </c>
      <c r="K81" s="44">
        <v>0</v>
      </c>
      <c r="L81" s="44">
        <v>0</v>
      </c>
      <c r="M81" s="44">
        <v>0</v>
      </c>
      <c r="N81" s="44">
        <v>5</v>
      </c>
    </row>
    <row r="82" spans="1:14">
      <c r="A82" s="44" t="str">
        <f>VLOOKUP(E82,來源檔!B:C,2,0)</f>
        <v>嬰幼兒莫德納(6個月至5歲)</v>
      </c>
      <c r="B82" s="44">
        <v>81</v>
      </c>
      <c r="C82" s="44" t="s">
        <v>88</v>
      </c>
      <c r="D82" s="44" t="s">
        <v>525</v>
      </c>
      <c r="E82" s="44" t="s">
        <v>535</v>
      </c>
      <c r="F82" s="44" t="s">
        <v>515</v>
      </c>
      <c r="G82" s="44">
        <v>1111108</v>
      </c>
      <c r="H82" s="44">
        <v>1</v>
      </c>
      <c r="I82" s="44">
        <v>0</v>
      </c>
      <c r="J82" s="44">
        <v>0</v>
      </c>
      <c r="K82" s="44">
        <v>1</v>
      </c>
      <c r="L82" s="44">
        <v>0</v>
      </c>
      <c r="M82" s="44">
        <v>0</v>
      </c>
      <c r="N82" s="44">
        <v>0</v>
      </c>
    </row>
    <row r="83" spans="1:14">
      <c r="A83" s="44" t="str">
        <f>VLOOKUP(E83,來源檔!B:C,2,0)</f>
        <v>嬰幼兒BNT(6個月至4歲)</v>
      </c>
      <c r="B83" s="44">
        <v>82</v>
      </c>
      <c r="C83" s="44" t="s">
        <v>88</v>
      </c>
      <c r="D83" s="44" t="s">
        <v>517</v>
      </c>
      <c r="E83" s="44" t="s">
        <v>540</v>
      </c>
      <c r="F83" s="44" t="s">
        <v>515</v>
      </c>
      <c r="G83" s="44">
        <v>1111114</v>
      </c>
      <c r="H83" s="44">
        <v>3</v>
      </c>
      <c r="I83" s="44">
        <v>0</v>
      </c>
      <c r="J83" s="44">
        <v>0</v>
      </c>
      <c r="K83" s="44">
        <v>3</v>
      </c>
      <c r="L83" s="44">
        <v>0</v>
      </c>
      <c r="M83" s="44">
        <v>0</v>
      </c>
      <c r="N83" s="44">
        <v>0</v>
      </c>
    </row>
    <row r="84" spans="1:14">
      <c r="A84" s="44" t="str">
        <f>VLOOKUP(E84,來源檔!B:C,2,0)</f>
        <v>次世代莫德納</v>
      </c>
      <c r="B84" s="44">
        <v>83</v>
      </c>
      <c r="C84" s="44" t="s">
        <v>88</v>
      </c>
      <c r="D84" s="44" t="s">
        <v>513</v>
      </c>
      <c r="E84" s="44" t="s">
        <v>516</v>
      </c>
      <c r="F84" s="44" t="s">
        <v>515</v>
      </c>
      <c r="G84" s="44">
        <v>1111122</v>
      </c>
      <c r="H84" s="44">
        <v>50</v>
      </c>
      <c r="I84" s="44">
        <v>20</v>
      </c>
      <c r="J84" s="44">
        <v>0</v>
      </c>
      <c r="K84" s="44">
        <v>50</v>
      </c>
      <c r="L84" s="44">
        <v>0</v>
      </c>
      <c r="M84" s="44">
        <v>0</v>
      </c>
      <c r="N84" s="44">
        <v>20</v>
      </c>
    </row>
    <row r="85" spans="1:14">
      <c r="A85" s="44" t="str">
        <f>VLOOKUP(E85,來源檔!B:C,2,0)</f>
        <v>嬰幼兒莫德納(6個月至5歲)</v>
      </c>
      <c r="B85" s="44">
        <v>84</v>
      </c>
      <c r="C85" s="44" t="s">
        <v>88</v>
      </c>
      <c r="D85" s="44" t="s">
        <v>525</v>
      </c>
      <c r="E85" s="44" t="s">
        <v>533</v>
      </c>
      <c r="F85" s="44" t="s">
        <v>515</v>
      </c>
      <c r="G85" s="44">
        <v>1111122</v>
      </c>
      <c r="H85" s="44">
        <v>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1</v>
      </c>
    </row>
    <row r="86" spans="1:14">
      <c r="A86" s="44" t="str">
        <f>VLOOKUP(E86,來源檔!B:C,2,0)</f>
        <v>成人BNT</v>
      </c>
      <c r="B86" s="44">
        <v>85</v>
      </c>
      <c r="C86" s="44" t="s">
        <v>362</v>
      </c>
      <c r="D86" s="44" t="s">
        <v>517</v>
      </c>
      <c r="E86" s="44" t="s">
        <v>532</v>
      </c>
      <c r="F86" s="44" t="s">
        <v>515</v>
      </c>
      <c r="G86" s="44">
        <v>1111208</v>
      </c>
      <c r="H86" s="44">
        <v>0</v>
      </c>
      <c r="I86" s="44">
        <v>14</v>
      </c>
      <c r="J86" s="44">
        <v>0</v>
      </c>
      <c r="K86" s="44">
        <v>0</v>
      </c>
      <c r="L86" s="44">
        <v>0</v>
      </c>
      <c r="M86" s="44">
        <v>0</v>
      </c>
      <c r="N86" s="44">
        <v>14</v>
      </c>
    </row>
    <row r="87" spans="1:14">
      <c r="A87" s="44" t="str">
        <f>VLOOKUP(E87,來源檔!B:C,2,0)</f>
        <v>兒童BNT(5歲至11歲)</v>
      </c>
      <c r="B87" s="44">
        <v>86</v>
      </c>
      <c r="C87" s="44" t="s">
        <v>362</v>
      </c>
      <c r="D87" s="44" t="s">
        <v>517</v>
      </c>
      <c r="E87" s="44" t="s">
        <v>518</v>
      </c>
      <c r="F87" s="44" t="s">
        <v>515</v>
      </c>
      <c r="G87" s="44">
        <v>1111220</v>
      </c>
      <c r="H87" s="44">
        <v>10</v>
      </c>
      <c r="I87" s="44">
        <v>0</v>
      </c>
      <c r="J87" s="44">
        <v>0</v>
      </c>
      <c r="K87" s="44">
        <v>1</v>
      </c>
      <c r="L87" s="44">
        <v>0</v>
      </c>
      <c r="M87" s="44">
        <v>0</v>
      </c>
      <c r="N87" s="44">
        <v>9</v>
      </c>
    </row>
    <row r="88" spans="1:14">
      <c r="A88" s="44" t="str">
        <f>VLOOKUP(E88,來源檔!B:C,2,0)</f>
        <v>成人BNT</v>
      </c>
      <c r="B88" s="44">
        <v>87</v>
      </c>
      <c r="C88" s="44" t="s">
        <v>362</v>
      </c>
      <c r="D88" s="44" t="s">
        <v>517</v>
      </c>
      <c r="E88" s="44" t="s">
        <v>543</v>
      </c>
      <c r="F88" s="44" t="s">
        <v>515</v>
      </c>
      <c r="G88" s="44">
        <v>1111116</v>
      </c>
      <c r="H88" s="44">
        <v>18</v>
      </c>
      <c r="I88" s="44">
        <v>0</v>
      </c>
      <c r="J88" s="44">
        <v>6</v>
      </c>
      <c r="K88" s="44">
        <v>10</v>
      </c>
      <c r="L88" s="44">
        <v>0</v>
      </c>
      <c r="M88" s="44">
        <v>0</v>
      </c>
      <c r="N88" s="44">
        <v>2</v>
      </c>
    </row>
    <row r="89" spans="1:14">
      <c r="A89" s="44" t="str">
        <f>VLOOKUP(E89,來源檔!B:C,2,0)</f>
        <v>次世代莫德納</v>
      </c>
      <c r="B89" s="44">
        <v>88</v>
      </c>
      <c r="C89" s="44" t="s">
        <v>362</v>
      </c>
      <c r="D89" s="44" t="s">
        <v>513</v>
      </c>
      <c r="E89" s="44" t="s">
        <v>516</v>
      </c>
      <c r="F89" s="44" t="s">
        <v>515</v>
      </c>
      <c r="G89" s="44">
        <v>1111122</v>
      </c>
      <c r="H89" s="44">
        <v>45</v>
      </c>
      <c r="I89" s="44">
        <v>0</v>
      </c>
      <c r="J89" s="44">
        <v>10</v>
      </c>
      <c r="K89" s="44">
        <v>19</v>
      </c>
      <c r="L89" s="44">
        <v>0</v>
      </c>
      <c r="M89" s="44">
        <v>0</v>
      </c>
      <c r="N89" s="44">
        <v>16</v>
      </c>
    </row>
    <row r="90" spans="1:14">
      <c r="A90" s="44" t="str">
        <f>VLOOKUP(E90,來源檔!B:C,2,0)</f>
        <v>嬰幼兒BNT(6個月至4歲)</v>
      </c>
      <c r="B90" s="44">
        <v>89</v>
      </c>
      <c r="C90" s="44" t="s">
        <v>362</v>
      </c>
      <c r="D90" s="44" t="s">
        <v>517</v>
      </c>
      <c r="E90" s="44" t="s">
        <v>534</v>
      </c>
      <c r="F90" s="44" t="s">
        <v>515</v>
      </c>
      <c r="G90" s="44">
        <v>1111220</v>
      </c>
      <c r="H90" s="44">
        <v>2</v>
      </c>
      <c r="I90" s="44">
        <v>0</v>
      </c>
      <c r="J90" s="44">
        <v>0</v>
      </c>
      <c r="K90" s="44">
        <v>1</v>
      </c>
      <c r="L90" s="44">
        <v>0</v>
      </c>
      <c r="M90" s="44">
        <v>0</v>
      </c>
      <c r="N90" s="44">
        <v>1</v>
      </c>
    </row>
    <row r="91" spans="1:14">
      <c r="A91" s="44" t="str">
        <f>VLOOKUP(E91,來源檔!B:C,2,0)</f>
        <v>兒童BNT(5歲至11歲)</v>
      </c>
      <c r="B91" s="44">
        <v>90</v>
      </c>
      <c r="C91" s="44" t="s">
        <v>362</v>
      </c>
      <c r="D91" s="44" t="s">
        <v>517</v>
      </c>
      <c r="E91" s="44" t="s">
        <v>521</v>
      </c>
      <c r="F91" s="44" t="s">
        <v>515</v>
      </c>
      <c r="G91" s="44">
        <v>1111114</v>
      </c>
      <c r="H91" s="44">
        <v>2</v>
      </c>
      <c r="I91" s="44">
        <v>0</v>
      </c>
      <c r="J91" s="44">
        <v>0</v>
      </c>
      <c r="K91" s="44">
        <v>2</v>
      </c>
      <c r="L91" s="44">
        <v>0</v>
      </c>
      <c r="M91" s="44">
        <v>0</v>
      </c>
      <c r="N91" s="44">
        <v>0</v>
      </c>
    </row>
    <row r="92" spans="1:14">
      <c r="A92" s="44" t="str">
        <f>VLOOKUP(E92,來源檔!B:C,2,0)</f>
        <v>Novavax</v>
      </c>
      <c r="B92" s="44">
        <v>91</v>
      </c>
      <c r="C92" s="44" t="s">
        <v>362</v>
      </c>
      <c r="D92" s="44" t="s">
        <v>519</v>
      </c>
      <c r="E92" s="44" t="s">
        <v>520</v>
      </c>
      <c r="F92" s="44" t="s">
        <v>515</v>
      </c>
      <c r="G92" s="44">
        <v>1111231</v>
      </c>
      <c r="H92" s="44">
        <v>10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10</v>
      </c>
    </row>
    <row r="93" spans="1:14">
      <c r="A93" s="44" t="str">
        <f>VLOOKUP(E93,來源檔!B:C,2,0)</f>
        <v>嬰幼兒BNT(6個月至4歲)</v>
      </c>
      <c r="B93" s="44">
        <v>92</v>
      </c>
      <c r="C93" s="44" t="s">
        <v>340</v>
      </c>
      <c r="D93" s="44" t="s">
        <v>517</v>
      </c>
      <c r="E93" s="44" t="s">
        <v>540</v>
      </c>
      <c r="F93" s="44" t="s">
        <v>515</v>
      </c>
      <c r="G93" s="44">
        <v>1111114</v>
      </c>
      <c r="H93" s="44">
        <v>3</v>
      </c>
      <c r="I93" s="44">
        <v>0</v>
      </c>
      <c r="J93" s="44">
        <v>0</v>
      </c>
      <c r="K93" s="44">
        <v>3</v>
      </c>
      <c r="L93" s="44">
        <v>0</v>
      </c>
      <c r="M93" s="44">
        <v>0</v>
      </c>
      <c r="N93" s="44">
        <v>0</v>
      </c>
    </row>
    <row r="94" spans="1:14">
      <c r="A94" s="44" t="str">
        <f>VLOOKUP(E94,來源檔!B:C,2,0)</f>
        <v>次世代莫德納</v>
      </c>
      <c r="B94" s="44">
        <v>93</v>
      </c>
      <c r="C94" s="44" t="s">
        <v>340</v>
      </c>
      <c r="D94" s="44" t="s">
        <v>513</v>
      </c>
      <c r="E94" s="44" t="s">
        <v>516</v>
      </c>
      <c r="F94" s="44" t="s">
        <v>515</v>
      </c>
      <c r="G94" s="44">
        <v>1111122</v>
      </c>
      <c r="H94" s="44">
        <v>40</v>
      </c>
      <c r="I94" s="44">
        <v>0</v>
      </c>
      <c r="J94" s="44">
        <v>0</v>
      </c>
      <c r="K94" s="44">
        <v>32</v>
      </c>
      <c r="L94" s="44">
        <v>0</v>
      </c>
      <c r="M94" s="44">
        <v>0</v>
      </c>
      <c r="N94" s="44">
        <v>8</v>
      </c>
    </row>
    <row r="95" spans="1:14">
      <c r="A95" s="44" t="str">
        <f>VLOOKUP(E95,來源檔!B:C,2,0)</f>
        <v>嬰幼兒BNT(6個月至4歲)</v>
      </c>
      <c r="B95" s="44">
        <v>94</v>
      </c>
      <c r="C95" s="44" t="s">
        <v>340</v>
      </c>
      <c r="D95" s="44" t="s">
        <v>517</v>
      </c>
      <c r="E95" s="44" t="s">
        <v>534</v>
      </c>
      <c r="F95" s="44" t="s">
        <v>515</v>
      </c>
      <c r="G95" s="44">
        <v>1111220</v>
      </c>
      <c r="H95" s="44">
        <v>0</v>
      </c>
      <c r="I95" s="44">
        <v>5</v>
      </c>
      <c r="J95" s="44">
        <v>0</v>
      </c>
      <c r="K95" s="44">
        <v>0</v>
      </c>
      <c r="L95" s="44">
        <v>0</v>
      </c>
      <c r="M95" s="44">
        <v>0</v>
      </c>
      <c r="N95" s="44">
        <v>5</v>
      </c>
    </row>
    <row r="96" spans="1:14">
      <c r="A96" s="44" t="str">
        <f>VLOOKUP(E96,來源檔!B:C,2,0)</f>
        <v>嬰幼兒莫德納(6個月至5歲)</v>
      </c>
      <c r="B96" s="44">
        <v>95</v>
      </c>
      <c r="C96" s="44" t="s">
        <v>340</v>
      </c>
      <c r="D96" s="44" t="s">
        <v>525</v>
      </c>
      <c r="E96" s="44" t="s">
        <v>535</v>
      </c>
      <c r="F96" s="44" t="s">
        <v>515</v>
      </c>
      <c r="G96" s="44">
        <v>1111108</v>
      </c>
      <c r="H96" s="44">
        <v>8</v>
      </c>
      <c r="I96" s="44">
        <v>0</v>
      </c>
      <c r="J96" s="44">
        <v>3</v>
      </c>
      <c r="K96" s="44">
        <v>5</v>
      </c>
      <c r="L96" s="44">
        <v>0</v>
      </c>
      <c r="M96" s="44">
        <v>0</v>
      </c>
      <c r="N96" s="44">
        <v>0</v>
      </c>
    </row>
    <row r="97" spans="1:14">
      <c r="A97" s="44" t="str">
        <f>VLOOKUP(E97,來源檔!B:C,2,0)</f>
        <v>Novavax</v>
      </c>
      <c r="B97" s="44">
        <v>96</v>
      </c>
      <c r="C97" s="44" t="s">
        <v>340</v>
      </c>
      <c r="D97" s="44" t="s">
        <v>519</v>
      </c>
      <c r="E97" s="44" t="s">
        <v>520</v>
      </c>
      <c r="F97" s="44" t="s">
        <v>515</v>
      </c>
      <c r="G97" s="44">
        <v>1111231</v>
      </c>
      <c r="H97" s="44">
        <v>5</v>
      </c>
      <c r="I97" s="44">
        <v>0</v>
      </c>
      <c r="J97" s="44">
        <v>0</v>
      </c>
      <c r="K97" s="44">
        <v>5</v>
      </c>
      <c r="L97" s="44">
        <v>0</v>
      </c>
      <c r="M97" s="44">
        <v>0</v>
      </c>
      <c r="N97" s="44">
        <v>0</v>
      </c>
    </row>
    <row r="98" spans="1:14">
      <c r="A98" s="44" t="str">
        <f>VLOOKUP(E98,來源檔!B:C,2,0)</f>
        <v>次世代莫德納</v>
      </c>
      <c r="B98" s="44">
        <v>97</v>
      </c>
      <c r="C98" s="44" t="s">
        <v>340</v>
      </c>
      <c r="D98" s="44" t="s">
        <v>513</v>
      </c>
      <c r="E98" s="44" t="s">
        <v>536</v>
      </c>
      <c r="F98" s="44" t="s">
        <v>515</v>
      </c>
      <c r="G98" s="44">
        <v>1111205</v>
      </c>
      <c r="H98" s="44">
        <v>0</v>
      </c>
      <c r="I98" s="44">
        <v>10</v>
      </c>
      <c r="J98" s="44">
        <v>0</v>
      </c>
      <c r="K98" s="44">
        <v>0</v>
      </c>
      <c r="L98" s="44">
        <v>0</v>
      </c>
      <c r="M98" s="44">
        <v>0</v>
      </c>
      <c r="N98" s="44">
        <v>10</v>
      </c>
    </row>
    <row r="99" spans="1:14">
      <c r="A99" s="44" t="str">
        <f>VLOOKUP(E99,來源檔!B:C,2,0)</f>
        <v>嬰幼兒BNT(6個月至4歲)</v>
      </c>
      <c r="B99" s="44">
        <v>98</v>
      </c>
      <c r="C99" s="44" t="s">
        <v>340</v>
      </c>
      <c r="D99" s="44" t="s">
        <v>517</v>
      </c>
      <c r="E99" s="44" t="s">
        <v>544</v>
      </c>
      <c r="F99" s="44" t="s">
        <v>515</v>
      </c>
      <c r="G99" s="44">
        <v>1111101</v>
      </c>
      <c r="H99" s="44">
        <v>2</v>
      </c>
      <c r="I99" s="44">
        <v>0</v>
      </c>
      <c r="J99" s="44">
        <v>0</v>
      </c>
      <c r="K99" s="44">
        <v>2</v>
      </c>
      <c r="L99" s="44">
        <v>0</v>
      </c>
      <c r="M99" s="44">
        <v>0</v>
      </c>
      <c r="N99" s="44">
        <v>0</v>
      </c>
    </row>
    <row r="100" spans="1:14">
      <c r="A100" s="44" t="str">
        <f>VLOOKUP(E100,來源檔!B:C,2,0)</f>
        <v>兒童BNT(5歲至11歲)</v>
      </c>
      <c r="B100" s="44">
        <v>99</v>
      </c>
      <c r="C100" s="44" t="s">
        <v>340</v>
      </c>
      <c r="D100" s="44" t="s">
        <v>517</v>
      </c>
      <c r="E100" s="44" t="s">
        <v>521</v>
      </c>
      <c r="F100" s="44" t="s">
        <v>515</v>
      </c>
      <c r="G100" s="44">
        <v>1111114</v>
      </c>
      <c r="H100" s="44">
        <v>5</v>
      </c>
      <c r="I100" s="44">
        <v>0</v>
      </c>
      <c r="J100" s="44">
        <v>0</v>
      </c>
      <c r="K100" s="44">
        <v>5</v>
      </c>
      <c r="L100" s="44">
        <v>0</v>
      </c>
      <c r="M100" s="44">
        <v>0</v>
      </c>
      <c r="N100" s="44">
        <v>0</v>
      </c>
    </row>
    <row r="101" spans="1:14">
      <c r="A101" s="44" t="str">
        <f>VLOOKUP(E101,來源檔!B:C,2,0)</f>
        <v>高端</v>
      </c>
      <c r="B101" s="44">
        <v>100</v>
      </c>
      <c r="C101" s="44" t="s">
        <v>192</v>
      </c>
      <c r="D101" s="44" t="s">
        <v>527</v>
      </c>
      <c r="E101" s="44" t="s">
        <v>528</v>
      </c>
      <c r="F101" s="44" t="s">
        <v>529</v>
      </c>
      <c r="G101" s="44">
        <v>1111109</v>
      </c>
      <c r="H101" s="44">
        <v>4</v>
      </c>
      <c r="I101" s="44">
        <v>7</v>
      </c>
      <c r="J101" s="44">
        <v>0</v>
      </c>
      <c r="K101" s="44">
        <v>11</v>
      </c>
      <c r="L101" s="44">
        <v>0</v>
      </c>
      <c r="M101" s="44">
        <v>0</v>
      </c>
      <c r="N101" s="44">
        <v>0</v>
      </c>
    </row>
    <row r="102" spans="1:14">
      <c r="A102" s="44" t="str">
        <f>VLOOKUP(E102,來源檔!B:C,2,0)</f>
        <v>嬰幼兒BNT(6個月至4歲)</v>
      </c>
      <c r="B102" s="44">
        <v>101</v>
      </c>
      <c r="C102" s="44" t="s">
        <v>192</v>
      </c>
      <c r="D102" s="44" t="s">
        <v>517</v>
      </c>
      <c r="E102" s="44" t="s">
        <v>534</v>
      </c>
      <c r="F102" s="44" t="s">
        <v>515</v>
      </c>
      <c r="G102" s="44">
        <v>1111220</v>
      </c>
      <c r="H102" s="44">
        <v>4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4</v>
      </c>
    </row>
    <row r="103" spans="1:14">
      <c r="A103" s="44" t="str">
        <f>VLOOKUP(E103,來源檔!B:C,2,0)</f>
        <v>成人BNT</v>
      </c>
      <c r="B103" s="44">
        <v>102</v>
      </c>
      <c r="C103" s="44" t="s">
        <v>192</v>
      </c>
      <c r="D103" s="44" t="s">
        <v>517</v>
      </c>
      <c r="E103" s="44" t="s">
        <v>543</v>
      </c>
      <c r="F103" s="44" t="s">
        <v>515</v>
      </c>
      <c r="G103" s="44">
        <v>1111116</v>
      </c>
      <c r="H103" s="44">
        <v>17</v>
      </c>
      <c r="I103" s="44">
        <v>1</v>
      </c>
      <c r="J103" s="44">
        <v>0</v>
      </c>
      <c r="K103" s="44">
        <v>18</v>
      </c>
      <c r="L103" s="44">
        <v>0</v>
      </c>
      <c r="M103" s="44">
        <v>0</v>
      </c>
      <c r="N103" s="44">
        <v>0</v>
      </c>
    </row>
    <row r="104" spans="1:14">
      <c r="A104" s="44" t="str">
        <f>VLOOKUP(E104,來源檔!B:C,2,0)</f>
        <v>次世代莫德納</v>
      </c>
      <c r="B104" s="44">
        <v>103</v>
      </c>
      <c r="C104" s="44" t="s">
        <v>192</v>
      </c>
      <c r="D104" s="44" t="s">
        <v>513</v>
      </c>
      <c r="E104" s="44" t="s">
        <v>514</v>
      </c>
      <c r="F104" s="44" t="s">
        <v>515</v>
      </c>
      <c r="G104" s="44">
        <v>1111108</v>
      </c>
      <c r="H104" s="44">
        <v>34</v>
      </c>
      <c r="I104" s="44">
        <v>0</v>
      </c>
      <c r="J104" s="44">
        <v>0</v>
      </c>
      <c r="K104" s="44">
        <v>34</v>
      </c>
      <c r="L104" s="44">
        <v>0</v>
      </c>
      <c r="M104" s="44">
        <v>0</v>
      </c>
      <c r="N104" s="44">
        <v>0</v>
      </c>
    </row>
    <row r="105" spans="1:14">
      <c r="A105" s="44" t="str">
        <f>VLOOKUP(E105,來源檔!B:C,2,0)</f>
        <v>Novavax</v>
      </c>
      <c r="B105" s="44">
        <v>104</v>
      </c>
      <c r="C105" s="44" t="s">
        <v>192</v>
      </c>
      <c r="D105" s="44" t="s">
        <v>519</v>
      </c>
      <c r="E105" s="44" t="s">
        <v>520</v>
      </c>
      <c r="F105" s="44" t="s">
        <v>515</v>
      </c>
      <c r="G105" s="44">
        <v>1111231</v>
      </c>
      <c r="H105" s="44">
        <v>15</v>
      </c>
      <c r="I105" s="44">
        <v>5</v>
      </c>
      <c r="J105" s="44">
        <v>0</v>
      </c>
      <c r="K105" s="44">
        <v>15</v>
      </c>
      <c r="L105" s="44">
        <v>0</v>
      </c>
      <c r="M105" s="44">
        <v>0</v>
      </c>
      <c r="N105" s="44">
        <v>5</v>
      </c>
    </row>
    <row r="106" spans="1:14">
      <c r="A106" s="44" t="str">
        <f>VLOOKUP(E106,來源檔!B:C,2,0)</f>
        <v>嬰幼兒莫德納(6個月至5歲)</v>
      </c>
      <c r="B106" s="44">
        <v>105</v>
      </c>
      <c r="C106" s="44" t="s">
        <v>192</v>
      </c>
      <c r="D106" s="44" t="s">
        <v>525</v>
      </c>
      <c r="E106" s="44" t="s">
        <v>533</v>
      </c>
      <c r="F106" s="44" t="s">
        <v>515</v>
      </c>
      <c r="G106" s="44">
        <v>1111122</v>
      </c>
      <c r="H106" s="44">
        <v>13</v>
      </c>
      <c r="I106" s="44">
        <v>0</v>
      </c>
      <c r="J106" s="44">
        <v>0</v>
      </c>
      <c r="K106" s="44">
        <v>7</v>
      </c>
      <c r="L106" s="44">
        <v>0</v>
      </c>
      <c r="M106" s="44">
        <v>0</v>
      </c>
      <c r="N106" s="44">
        <v>6</v>
      </c>
    </row>
    <row r="107" spans="1:14">
      <c r="A107" s="44" t="str">
        <f>VLOOKUP(E107,來源檔!B:C,2,0)</f>
        <v>嬰幼兒BNT(6個月至4歲)</v>
      </c>
      <c r="B107" s="44">
        <v>106</v>
      </c>
      <c r="C107" s="44" t="s">
        <v>192</v>
      </c>
      <c r="D107" s="44" t="s">
        <v>517</v>
      </c>
      <c r="E107" s="44" t="s">
        <v>540</v>
      </c>
      <c r="F107" s="44" t="s">
        <v>515</v>
      </c>
      <c r="G107" s="44">
        <v>1111114</v>
      </c>
      <c r="H107" s="44">
        <v>3</v>
      </c>
      <c r="I107" s="44">
        <v>0</v>
      </c>
      <c r="J107" s="44">
        <v>0</v>
      </c>
      <c r="K107" s="44">
        <v>3</v>
      </c>
      <c r="L107" s="44">
        <v>0</v>
      </c>
      <c r="M107" s="44">
        <v>0</v>
      </c>
      <c r="N107" s="44">
        <v>0</v>
      </c>
    </row>
    <row r="108" spans="1:14">
      <c r="A108" s="44" t="str">
        <f>VLOOKUP(E108,來源檔!B:C,2,0)</f>
        <v>成人BNT</v>
      </c>
      <c r="B108" s="44">
        <v>107</v>
      </c>
      <c r="C108" s="44" t="s">
        <v>192</v>
      </c>
      <c r="D108" s="44" t="s">
        <v>517</v>
      </c>
      <c r="E108" s="44" t="s">
        <v>532</v>
      </c>
      <c r="F108" s="44" t="s">
        <v>515</v>
      </c>
      <c r="G108" s="44">
        <v>1111208</v>
      </c>
      <c r="H108" s="44">
        <v>0</v>
      </c>
      <c r="I108" s="44">
        <v>5</v>
      </c>
      <c r="J108" s="44">
        <v>0</v>
      </c>
      <c r="K108" s="44">
        <v>2</v>
      </c>
      <c r="L108" s="44">
        <v>0</v>
      </c>
      <c r="M108" s="44">
        <v>0</v>
      </c>
      <c r="N108" s="44">
        <v>3</v>
      </c>
    </row>
    <row r="109" spans="1:14">
      <c r="A109" s="44" t="str">
        <f>VLOOKUP(E109,來源檔!B:C,2,0)</f>
        <v>嬰幼兒BNT(6個月至4歲)</v>
      </c>
      <c r="B109" s="44">
        <v>108</v>
      </c>
      <c r="C109" s="44" t="s">
        <v>192</v>
      </c>
      <c r="D109" s="44" t="s">
        <v>517</v>
      </c>
      <c r="E109" s="44" t="s">
        <v>539</v>
      </c>
      <c r="F109" s="44" t="s">
        <v>515</v>
      </c>
      <c r="G109" s="44">
        <v>1111128</v>
      </c>
      <c r="H109" s="44">
        <v>10</v>
      </c>
      <c r="I109" s="44">
        <v>0</v>
      </c>
      <c r="J109" s="44">
        <v>0</v>
      </c>
      <c r="K109" s="44">
        <v>6</v>
      </c>
      <c r="L109" s="44">
        <v>0</v>
      </c>
      <c r="M109" s="44">
        <v>0</v>
      </c>
      <c r="N109" s="44">
        <v>4</v>
      </c>
    </row>
    <row r="110" spans="1:14">
      <c r="A110" s="44" t="str">
        <f>VLOOKUP(E110,來源檔!B:C,2,0)</f>
        <v>莫德納</v>
      </c>
      <c r="B110" s="44">
        <v>109</v>
      </c>
      <c r="C110" s="44" t="s">
        <v>192</v>
      </c>
      <c r="D110" s="44" t="s">
        <v>525</v>
      </c>
      <c r="E110" s="44" t="s">
        <v>537</v>
      </c>
      <c r="F110" s="44" t="s">
        <v>515</v>
      </c>
      <c r="G110" s="44">
        <v>1111122</v>
      </c>
      <c r="H110" s="44">
        <v>13</v>
      </c>
      <c r="I110" s="44">
        <v>0</v>
      </c>
      <c r="J110" s="44">
        <v>0</v>
      </c>
      <c r="K110" s="44">
        <v>9</v>
      </c>
      <c r="L110" s="44">
        <v>0</v>
      </c>
      <c r="M110" s="44">
        <v>0</v>
      </c>
      <c r="N110" s="44">
        <v>4</v>
      </c>
    </row>
    <row r="111" spans="1:14">
      <c r="A111" s="44" t="str">
        <f>VLOOKUP(E111,來源檔!B:C,2,0)</f>
        <v>次世代莫德納</v>
      </c>
      <c r="B111" s="44">
        <v>110</v>
      </c>
      <c r="C111" s="44" t="s">
        <v>192</v>
      </c>
      <c r="D111" s="44" t="s">
        <v>513</v>
      </c>
      <c r="E111" s="44" t="s">
        <v>516</v>
      </c>
      <c r="F111" s="44" t="s">
        <v>515</v>
      </c>
      <c r="G111" s="44">
        <v>1111122</v>
      </c>
      <c r="H111" s="44">
        <v>0</v>
      </c>
      <c r="I111" s="44">
        <v>48</v>
      </c>
      <c r="J111" s="44">
        <v>0</v>
      </c>
      <c r="K111" s="44">
        <v>24</v>
      </c>
      <c r="L111" s="44">
        <v>0</v>
      </c>
      <c r="M111" s="44">
        <v>0</v>
      </c>
      <c r="N111" s="44">
        <v>24</v>
      </c>
    </row>
    <row r="112" spans="1:14">
      <c r="A112" s="44" t="str">
        <f>VLOOKUP(E112,來源檔!B:C,2,0)</f>
        <v>兒童BNT(5歲至11歲)</v>
      </c>
      <c r="B112" s="44">
        <v>111</v>
      </c>
      <c r="C112" s="44" t="s">
        <v>192</v>
      </c>
      <c r="D112" s="44" t="s">
        <v>517</v>
      </c>
      <c r="E112" s="44" t="s">
        <v>521</v>
      </c>
      <c r="F112" s="44" t="s">
        <v>515</v>
      </c>
      <c r="G112" s="44">
        <v>1111114</v>
      </c>
      <c r="H112" s="44">
        <v>7</v>
      </c>
      <c r="I112" s="44">
        <v>3</v>
      </c>
      <c r="J112" s="44">
        <v>0</v>
      </c>
      <c r="K112" s="44">
        <v>10</v>
      </c>
      <c r="L112" s="44">
        <v>0</v>
      </c>
      <c r="M112" s="44">
        <v>0</v>
      </c>
      <c r="N112" s="44">
        <v>0</v>
      </c>
    </row>
    <row r="113" spans="1:14">
      <c r="A113" s="44" t="str">
        <f>VLOOKUP(E113,來源檔!B:C,2,0)</f>
        <v>兒童BNT(5歲至11歲)</v>
      </c>
      <c r="B113" s="44">
        <v>112</v>
      </c>
      <c r="C113" s="44" t="s">
        <v>192</v>
      </c>
      <c r="D113" s="44" t="s">
        <v>517</v>
      </c>
      <c r="E113" s="44" t="s">
        <v>518</v>
      </c>
      <c r="F113" s="44" t="s">
        <v>515</v>
      </c>
      <c r="G113" s="44">
        <v>1111220</v>
      </c>
      <c r="H113" s="44">
        <v>2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2</v>
      </c>
    </row>
    <row r="114" spans="1:14">
      <c r="A114" s="44" t="str">
        <f>VLOOKUP(E114,來源檔!B:C,2,0)</f>
        <v>嬰幼兒BNT(6個月至4歲)</v>
      </c>
      <c r="B114" s="44">
        <v>113</v>
      </c>
      <c r="C114" s="44" t="s">
        <v>461</v>
      </c>
      <c r="D114" s="44" t="s">
        <v>517</v>
      </c>
      <c r="E114" s="44" t="s">
        <v>539</v>
      </c>
      <c r="F114" s="44" t="s">
        <v>515</v>
      </c>
      <c r="G114" s="44">
        <v>1111128</v>
      </c>
      <c r="H114" s="44">
        <v>4</v>
      </c>
      <c r="I114" s="44">
        <v>0</v>
      </c>
      <c r="J114" s="44">
        <v>0</v>
      </c>
      <c r="K114" s="44">
        <v>2</v>
      </c>
      <c r="L114" s="44">
        <v>0</v>
      </c>
      <c r="M114" s="44">
        <v>0</v>
      </c>
      <c r="N114" s="44">
        <v>2</v>
      </c>
    </row>
    <row r="115" spans="1:14">
      <c r="A115" s="44" t="str">
        <f>VLOOKUP(E115,來源檔!B:C,2,0)</f>
        <v>次世代莫德納</v>
      </c>
      <c r="B115" s="44">
        <v>114</v>
      </c>
      <c r="C115" s="44" t="s">
        <v>461</v>
      </c>
      <c r="D115" s="44" t="s">
        <v>513</v>
      </c>
      <c r="E115" s="44" t="s">
        <v>514</v>
      </c>
      <c r="F115" s="44" t="s">
        <v>515</v>
      </c>
      <c r="G115" s="44">
        <v>1111108</v>
      </c>
      <c r="H115" s="44">
        <v>13</v>
      </c>
      <c r="I115" s="44">
        <v>0</v>
      </c>
      <c r="J115" s="44">
        <v>0</v>
      </c>
      <c r="K115" s="44">
        <v>13</v>
      </c>
      <c r="L115" s="44">
        <v>0</v>
      </c>
      <c r="M115" s="44">
        <v>0</v>
      </c>
      <c r="N115" s="44">
        <v>0</v>
      </c>
    </row>
    <row r="116" spans="1:14">
      <c r="A116" s="44" t="str">
        <f>VLOOKUP(E116,來源檔!B:C,2,0)</f>
        <v>高端</v>
      </c>
      <c r="B116" s="44">
        <v>115</v>
      </c>
      <c r="C116" s="44" t="s">
        <v>461</v>
      </c>
      <c r="D116" s="44" t="s">
        <v>527</v>
      </c>
      <c r="E116" s="44" t="s">
        <v>528</v>
      </c>
      <c r="F116" s="44" t="s">
        <v>529</v>
      </c>
      <c r="G116" s="44">
        <v>1111109</v>
      </c>
      <c r="H116" s="44">
        <v>2</v>
      </c>
      <c r="I116" s="44">
        <v>5</v>
      </c>
      <c r="J116" s="44">
        <v>0</v>
      </c>
      <c r="K116" s="44">
        <v>7</v>
      </c>
      <c r="L116" s="44">
        <v>0</v>
      </c>
      <c r="M116" s="44">
        <v>0</v>
      </c>
      <c r="N116" s="44">
        <v>0</v>
      </c>
    </row>
    <row r="117" spans="1:14">
      <c r="A117" s="44" t="str">
        <f>VLOOKUP(E117,來源檔!B:C,2,0)</f>
        <v>次世代莫德納</v>
      </c>
      <c r="B117" s="44">
        <v>116</v>
      </c>
      <c r="C117" s="44" t="s">
        <v>461</v>
      </c>
      <c r="D117" s="44" t="s">
        <v>513</v>
      </c>
      <c r="E117" s="44" t="s">
        <v>516</v>
      </c>
      <c r="F117" s="44" t="s">
        <v>515</v>
      </c>
      <c r="G117" s="44">
        <v>1111122</v>
      </c>
      <c r="H117" s="44">
        <v>0</v>
      </c>
      <c r="I117" s="44">
        <v>10</v>
      </c>
      <c r="J117" s="44">
        <v>0</v>
      </c>
      <c r="K117" s="44">
        <v>10</v>
      </c>
      <c r="L117" s="44">
        <v>0</v>
      </c>
      <c r="M117" s="44">
        <v>0</v>
      </c>
      <c r="N117" s="44">
        <v>0</v>
      </c>
    </row>
    <row r="118" spans="1:14">
      <c r="A118" s="44" t="str">
        <f>VLOOKUP(E118,來源檔!B:C,2,0)</f>
        <v>Novavax</v>
      </c>
      <c r="B118" s="44">
        <v>117</v>
      </c>
      <c r="C118" s="44" t="s">
        <v>461</v>
      </c>
      <c r="D118" s="44" t="s">
        <v>519</v>
      </c>
      <c r="E118" s="44" t="s">
        <v>520</v>
      </c>
      <c r="F118" s="44" t="s">
        <v>515</v>
      </c>
      <c r="G118" s="44">
        <v>1111231</v>
      </c>
      <c r="H118" s="44">
        <v>13</v>
      </c>
      <c r="I118" s="44">
        <v>0</v>
      </c>
      <c r="J118" s="44">
        <v>0</v>
      </c>
      <c r="K118" s="44">
        <v>8</v>
      </c>
      <c r="L118" s="44">
        <v>0</v>
      </c>
      <c r="M118" s="44">
        <v>0</v>
      </c>
      <c r="N118" s="44">
        <v>5</v>
      </c>
    </row>
    <row r="119" spans="1:14">
      <c r="A119" s="44" t="str">
        <f>VLOOKUP(E119,來源檔!B:C,2,0)</f>
        <v>兒童BNT(5歲至11歲)</v>
      </c>
      <c r="B119" s="44">
        <v>118</v>
      </c>
      <c r="C119" s="44" t="s">
        <v>461</v>
      </c>
      <c r="D119" s="44" t="s">
        <v>517</v>
      </c>
      <c r="E119" s="44" t="s">
        <v>521</v>
      </c>
      <c r="F119" s="44" t="s">
        <v>515</v>
      </c>
      <c r="G119" s="44">
        <v>1111114</v>
      </c>
      <c r="H119" s="44">
        <v>2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2</v>
      </c>
    </row>
    <row r="120" spans="1:14">
      <c r="A120" s="44" t="str">
        <f>VLOOKUP(E120,來源檔!B:C,2,0)</f>
        <v>嬰幼兒莫德納(6個月至5歲)</v>
      </c>
      <c r="B120" s="44">
        <v>119</v>
      </c>
      <c r="C120" s="44" t="s">
        <v>461</v>
      </c>
      <c r="D120" s="44" t="s">
        <v>525</v>
      </c>
      <c r="E120" s="44" t="s">
        <v>533</v>
      </c>
      <c r="F120" s="44" t="s">
        <v>515</v>
      </c>
      <c r="G120" s="44">
        <v>1111122</v>
      </c>
      <c r="H120" s="44">
        <v>2</v>
      </c>
      <c r="I120" s="44">
        <v>0</v>
      </c>
      <c r="J120" s="44">
        <v>0</v>
      </c>
      <c r="K120" s="44">
        <v>1</v>
      </c>
      <c r="L120" s="44">
        <v>0</v>
      </c>
      <c r="M120" s="44">
        <v>0</v>
      </c>
      <c r="N120" s="44">
        <v>1</v>
      </c>
    </row>
    <row r="121" spans="1:14">
      <c r="A121" s="44" t="str">
        <f>VLOOKUP(E121,來源檔!B:C,2,0)</f>
        <v>嬰幼兒莫德納(6個月至5歲)</v>
      </c>
      <c r="B121" s="44">
        <v>120</v>
      </c>
      <c r="C121" s="44" t="s">
        <v>461</v>
      </c>
      <c r="D121" s="44" t="s">
        <v>525</v>
      </c>
      <c r="E121" s="44" t="s">
        <v>535</v>
      </c>
      <c r="F121" s="44" t="s">
        <v>515</v>
      </c>
      <c r="G121" s="44">
        <v>1111108</v>
      </c>
      <c r="H121" s="44">
        <v>2</v>
      </c>
      <c r="I121" s="44">
        <v>0</v>
      </c>
      <c r="J121" s="44">
        <v>0</v>
      </c>
      <c r="K121" s="44">
        <v>2</v>
      </c>
      <c r="L121" s="44">
        <v>0</v>
      </c>
      <c r="M121" s="44">
        <v>0</v>
      </c>
      <c r="N121" s="44">
        <v>0</v>
      </c>
    </row>
    <row r="122" spans="1:14">
      <c r="A122" s="44" t="str">
        <f>VLOOKUP(E122,來源檔!B:C,2,0)</f>
        <v>莫德納</v>
      </c>
      <c r="B122" s="44">
        <v>121</v>
      </c>
      <c r="C122" s="44" t="s">
        <v>198</v>
      </c>
      <c r="D122" s="44" t="s">
        <v>525</v>
      </c>
      <c r="E122" s="44" t="s">
        <v>537</v>
      </c>
      <c r="F122" s="44" t="s">
        <v>515</v>
      </c>
      <c r="G122" s="44">
        <v>1111122</v>
      </c>
      <c r="H122" s="44">
        <v>0</v>
      </c>
      <c r="I122" s="44">
        <v>5</v>
      </c>
      <c r="J122" s="44">
        <v>0</v>
      </c>
      <c r="K122" s="44">
        <v>0</v>
      </c>
      <c r="L122" s="44">
        <v>0</v>
      </c>
      <c r="M122" s="44">
        <v>0</v>
      </c>
      <c r="N122" s="44">
        <v>5</v>
      </c>
    </row>
    <row r="123" spans="1:14">
      <c r="A123" s="44" t="str">
        <f>VLOOKUP(E123,來源檔!B:C,2,0)</f>
        <v>嬰幼兒BNT(6個月至4歲)</v>
      </c>
      <c r="B123" s="44">
        <v>122</v>
      </c>
      <c r="C123" s="44" t="s">
        <v>198</v>
      </c>
      <c r="D123" s="44" t="s">
        <v>517</v>
      </c>
      <c r="E123" s="44" t="s">
        <v>534</v>
      </c>
      <c r="F123" s="44" t="s">
        <v>515</v>
      </c>
      <c r="G123" s="44">
        <v>1111220</v>
      </c>
      <c r="H123" s="44">
        <v>18</v>
      </c>
      <c r="I123" s="44">
        <v>0</v>
      </c>
      <c r="J123" s="44">
        <v>0</v>
      </c>
      <c r="K123" s="44">
        <v>7</v>
      </c>
      <c r="L123" s="44">
        <v>0</v>
      </c>
      <c r="M123" s="44">
        <v>0</v>
      </c>
      <c r="N123" s="44">
        <v>11</v>
      </c>
    </row>
    <row r="124" spans="1:14">
      <c r="A124" s="44" t="str">
        <f>VLOOKUP(E124,來源檔!B:C,2,0)</f>
        <v>兒童BNT(5歲至11歲)</v>
      </c>
      <c r="B124" s="44">
        <v>123</v>
      </c>
      <c r="C124" s="44" t="s">
        <v>198</v>
      </c>
      <c r="D124" s="44" t="s">
        <v>517</v>
      </c>
      <c r="E124" s="44" t="s">
        <v>518</v>
      </c>
      <c r="F124" s="44" t="s">
        <v>515</v>
      </c>
      <c r="G124" s="44">
        <v>1111220</v>
      </c>
      <c r="H124" s="44">
        <v>24</v>
      </c>
      <c r="I124" s="44">
        <v>0</v>
      </c>
      <c r="J124" s="44">
        <v>0</v>
      </c>
      <c r="K124" s="44">
        <v>7</v>
      </c>
      <c r="L124" s="44">
        <v>0</v>
      </c>
      <c r="M124" s="44">
        <v>0</v>
      </c>
      <c r="N124" s="44">
        <v>17</v>
      </c>
    </row>
    <row r="125" spans="1:14">
      <c r="A125" s="44" t="str">
        <f>VLOOKUP(E125,來源檔!B:C,2,0)</f>
        <v>兒童BNT(5歲至11歲)</v>
      </c>
      <c r="B125" s="44">
        <v>124</v>
      </c>
      <c r="C125" s="44" t="s">
        <v>198</v>
      </c>
      <c r="D125" s="44" t="s">
        <v>517</v>
      </c>
      <c r="E125" s="44" t="s">
        <v>522</v>
      </c>
      <c r="F125" s="44" t="s">
        <v>515</v>
      </c>
      <c r="G125" s="44">
        <v>1111107</v>
      </c>
      <c r="H125" s="44">
        <v>5</v>
      </c>
      <c r="I125" s="44">
        <v>0</v>
      </c>
      <c r="J125" s="44">
        <v>0</v>
      </c>
      <c r="K125" s="44">
        <v>5</v>
      </c>
      <c r="L125" s="44">
        <v>0</v>
      </c>
      <c r="M125" s="44">
        <v>0</v>
      </c>
      <c r="N125" s="44">
        <v>0</v>
      </c>
    </row>
    <row r="126" spans="1:14">
      <c r="A126" s="44" t="str">
        <f>VLOOKUP(E126,來源檔!B:C,2,0)</f>
        <v>嬰幼兒莫德納(6個月至5歲)</v>
      </c>
      <c r="B126" s="44">
        <v>125</v>
      </c>
      <c r="C126" s="44" t="s">
        <v>198</v>
      </c>
      <c r="D126" s="44" t="s">
        <v>525</v>
      </c>
      <c r="E126" s="44" t="s">
        <v>533</v>
      </c>
      <c r="F126" s="44" t="s">
        <v>515</v>
      </c>
      <c r="G126" s="44">
        <v>1111122</v>
      </c>
      <c r="H126" s="44">
        <v>0</v>
      </c>
      <c r="I126" s="44">
        <v>2</v>
      </c>
      <c r="J126" s="44">
        <v>0</v>
      </c>
      <c r="K126" s="44">
        <v>1</v>
      </c>
      <c r="L126" s="44">
        <v>0</v>
      </c>
      <c r="M126" s="44">
        <v>0</v>
      </c>
      <c r="N126" s="44">
        <v>1</v>
      </c>
    </row>
    <row r="127" spans="1:14">
      <c r="A127" s="44" t="str">
        <f>VLOOKUP(E127,來源檔!B:C,2,0)</f>
        <v>次世代莫德納</v>
      </c>
      <c r="B127" s="44">
        <v>126</v>
      </c>
      <c r="C127" s="44" t="s">
        <v>198</v>
      </c>
      <c r="D127" s="44" t="s">
        <v>513</v>
      </c>
      <c r="E127" s="44" t="s">
        <v>516</v>
      </c>
      <c r="F127" s="44" t="s">
        <v>515</v>
      </c>
      <c r="G127" s="44">
        <v>1111122</v>
      </c>
      <c r="H127" s="44">
        <v>0</v>
      </c>
      <c r="I127" s="44">
        <v>20</v>
      </c>
      <c r="J127" s="44">
        <v>0</v>
      </c>
      <c r="K127" s="44">
        <v>17</v>
      </c>
      <c r="L127" s="44">
        <v>0</v>
      </c>
      <c r="M127" s="44">
        <v>0</v>
      </c>
      <c r="N127" s="44">
        <v>3</v>
      </c>
    </row>
    <row r="128" spans="1:14">
      <c r="A128" s="44" t="str">
        <f>VLOOKUP(E128,來源檔!B:C,2,0)</f>
        <v>次世代莫德納</v>
      </c>
      <c r="B128" s="44">
        <v>127</v>
      </c>
      <c r="C128" s="44" t="s">
        <v>198</v>
      </c>
      <c r="D128" s="44" t="s">
        <v>513</v>
      </c>
      <c r="E128" s="44" t="s">
        <v>514</v>
      </c>
      <c r="F128" s="44" t="s">
        <v>515</v>
      </c>
      <c r="G128" s="44">
        <v>1111108</v>
      </c>
      <c r="H128" s="44">
        <v>128</v>
      </c>
      <c r="I128" s="44">
        <v>10</v>
      </c>
      <c r="J128" s="44">
        <v>113</v>
      </c>
      <c r="K128" s="44">
        <v>25</v>
      </c>
      <c r="L128" s="44">
        <v>0</v>
      </c>
      <c r="M128" s="44">
        <v>0</v>
      </c>
      <c r="N128" s="44">
        <v>0</v>
      </c>
    </row>
    <row r="129" spans="1:14">
      <c r="A129" s="44" t="str">
        <f>VLOOKUP(E129,來源檔!B:C,2,0)</f>
        <v>嬰幼兒莫德納(6個月至5歲)</v>
      </c>
      <c r="B129" s="44">
        <v>128</v>
      </c>
      <c r="C129" s="44" t="s">
        <v>203</v>
      </c>
      <c r="D129" s="44" t="s">
        <v>525</v>
      </c>
      <c r="E129" s="44" t="s">
        <v>533</v>
      </c>
      <c r="F129" s="44" t="s">
        <v>515</v>
      </c>
      <c r="G129" s="44">
        <v>1111122</v>
      </c>
      <c r="H129" s="44">
        <v>3</v>
      </c>
      <c r="I129" s="44">
        <v>0</v>
      </c>
      <c r="J129" s="44">
        <v>0</v>
      </c>
      <c r="K129" s="44">
        <v>1</v>
      </c>
      <c r="L129" s="44">
        <v>0</v>
      </c>
      <c r="M129" s="44">
        <v>0</v>
      </c>
      <c r="N129" s="44">
        <v>2</v>
      </c>
    </row>
    <row r="130" spans="1:14">
      <c r="A130" s="44" t="str">
        <f>VLOOKUP(E130,來源檔!B:C,2,0)</f>
        <v>嬰幼兒莫德納(6個月至5歲)</v>
      </c>
      <c r="B130" s="44">
        <v>129</v>
      </c>
      <c r="C130" s="44" t="s">
        <v>203</v>
      </c>
      <c r="D130" s="44" t="s">
        <v>525</v>
      </c>
      <c r="E130" s="44" t="s">
        <v>535</v>
      </c>
      <c r="F130" s="44" t="s">
        <v>515</v>
      </c>
      <c r="G130" s="44">
        <v>1111108</v>
      </c>
      <c r="H130" s="44">
        <v>3</v>
      </c>
      <c r="I130" s="44">
        <v>0</v>
      </c>
      <c r="J130" s="44">
        <v>0</v>
      </c>
      <c r="K130" s="44">
        <v>3</v>
      </c>
      <c r="L130" s="44">
        <v>0</v>
      </c>
      <c r="M130" s="44">
        <v>0</v>
      </c>
      <c r="N130" s="44">
        <v>0</v>
      </c>
    </row>
    <row r="131" spans="1:14">
      <c r="A131" s="44" t="str">
        <f>VLOOKUP(E131,來源檔!B:C,2,0)</f>
        <v>成人BNT</v>
      </c>
      <c r="B131" s="44">
        <v>130</v>
      </c>
      <c r="C131" s="44" t="s">
        <v>203</v>
      </c>
      <c r="D131" s="44" t="s">
        <v>517</v>
      </c>
      <c r="E131" s="44" t="s">
        <v>543</v>
      </c>
      <c r="F131" s="44" t="s">
        <v>515</v>
      </c>
      <c r="G131" s="44">
        <v>1111116</v>
      </c>
      <c r="H131" s="44">
        <v>12</v>
      </c>
      <c r="I131" s="44">
        <v>0</v>
      </c>
      <c r="J131" s="44">
        <v>0</v>
      </c>
      <c r="K131" s="44">
        <v>12</v>
      </c>
      <c r="L131" s="44">
        <v>0</v>
      </c>
      <c r="M131" s="44">
        <v>0</v>
      </c>
      <c r="N131" s="44">
        <v>0</v>
      </c>
    </row>
    <row r="132" spans="1:14">
      <c r="A132" s="44" t="str">
        <f>VLOOKUP(E132,來源檔!B:C,2,0)</f>
        <v>莫德納</v>
      </c>
      <c r="B132" s="44">
        <v>131</v>
      </c>
      <c r="C132" s="44" t="s">
        <v>203</v>
      </c>
      <c r="D132" s="44" t="s">
        <v>525</v>
      </c>
      <c r="E132" s="44" t="s">
        <v>537</v>
      </c>
      <c r="F132" s="44" t="s">
        <v>515</v>
      </c>
      <c r="G132" s="44">
        <v>1111122</v>
      </c>
      <c r="H132" s="44">
        <v>6</v>
      </c>
      <c r="I132" s="44">
        <v>0</v>
      </c>
      <c r="J132" s="44">
        <v>0</v>
      </c>
      <c r="K132" s="44">
        <v>5</v>
      </c>
      <c r="L132" s="44">
        <v>0</v>
      </c>
      <c r="M132" s="44">
        <v>0</v>
      </c>
      <c r="N132" s="44">
        <v>1</v>
      </c>
    </row>
    <row r="133" spans="1:14">
      <c r="A133" s="44" t="str">
        <f>VLOOKUP(E133,來源檔!B:C,2,0)</f>
        <v>高端</v>
      </c>
      <c r="B133" s="44">
        <v>132</v>
      </c>
      <c r="C133" s="44" t="s">
        <v>203</v>
      </c>
      <c r="D133" s="44" t="s">
        <v>527</v>
      </c>
      <c r="E133" s="44" t="s">
        <v>528</v>
      </c>
      <c r="F133" s="44" t="s">
        <v>529</v>
      </c>
      <c r="G133" s="44">
        <v>1111109</v>
      </c>
      <c r="H133" s="44">
        <v>30</v>
      </c>
      <c r="I133" s="44">
        <v>0</v>
      </c>
      <c r="J133" s="44">
        <v>30</v>
      </c>
      <c r="K133" s="44">
        <v>0</v>
      </c>
      <c r="L133" s="44">
        <v>0</v>
      </c>
      <c r="M133" s="44">
        <v>0</v>
      </c>
      <c r="N133" s="44">
        <v>0</v>
      </c>
    </row>
    <row r="134" spans="1:14">
      <c r="A134" s="44" t="str">
        <f>VLOOKUP(E134,來源檔!B:C,2,0)</f>
        <v>兒童BNT(5歲至11歲)</v>
      </c>
      <c r="B134" s="44">
        <v>133</v>
      </c>
      <c r="C134" s="44" t="s">
        <v>203</v>
      </c>
      <c r="D134" s="44" t="s">
        <v>517</v>
      </c>
      <c r="E134" s="44" t="s">
        <v>521</v>
      </c>
      <c r="F134" s="44" t="s">
        <v>515</v>
      </c>
      <c r="G134" s="44">
        <v>1111114</v>
      </c>
      <c r="H134" s="44">
        <v>3</v>
      </c>
      <c r="I134" s="44">
        <v>0</v>
      </c>
      <c r="J134" s="44">
        <v>0</v>
      </c>
      <c r="K134" s="44">
        <v>3</v>
      </c>
      <c r="L134" s="44">
        <v>0</v>
      </c>
      <c r="M134" s="44">
        <v>0</v>
      </c>
      <c r="N134" s="44">
        <v>0</v>
      </c>
    </row>
    <row r="135" spans="1:14">
      <c r="A135" s="44" t="str">
        <f>VLOOKUP(E135,來源檔!B:C,2,0)</f>
        <v>兒童BNT(5歲至11歲)</v>
      </c>
      <c r="B135" s="44">
        <v>134</v>
      </c>
      <c r="C135" s="44" t="s">
        <v>203</v>
      </c>
      <c r="D135" s="44" t="s">
        <v>517</v>
      </c>
      <c r="E135" s="44" t="s">
        <v>518</v>
      </c>
      <c r="F135" s="44" t="s">
        <v>515</v>
      </c>
      <c r="G135" s="44">
        <v>1111220</v>
      </c>
      <c r="H135" s="44">
        <v>15</v>
      </c>
      <c r="I135" s="44">
        <v>0</v>
      </c>
      <c r="J135" s="44">
        <v>0</v>
      </c>
      <c r="K135" s="44">
        <v>2</v>
      </c>
      <c r="L135" s="44">
        <v>0</v>
      </c>
      <c r="M135" s="44">
        <v>0</v>
      </c>
      <c r="N135" s="44">
        <v>13</v>
      </c>
    </row>
    <row r="136" spans="1:14">
      <c r="A136" s="44" t="str">
        <f>VLOOKUP(E136,來源檔!B:C,2,0)</f>
        <v>Novavax</v>
      </c>
      <c r="B136" s="44">
        <v>135</v>
      </c>
      <c r="C136" s="44" t="s">
        <v>203</v>
      </c>
      <c r="D136" s="44" t="s">
        <v>519</v>
      </c>
      <c r="E136" s="44" t="s">
        <v>520</v>
      </c>
      <c r="F136" s="44" t="s">
        <v>515</v>
      </c>
      <c r="G136" s="44">
        <v>1111231</v>
      </c>
      <c r="H136" s="44">
        <v>6</v>
      </c>
      <c r="I136" s="44">
        <v>0</v>
      </c>
      <c r="J136" s="44">
        <v>0</v>
      </c>
      <c r="K136" s="44">
        <v>1</v>
      </c>
      <c r="L136" s="44">
        <v>0</v>
      </c>
      <c r="M136" s="44">
        <v>0</v>
      </c>
      <c r="N136" s="44">
        <v>5</v>
      </c>
    </row>
    <row r="137" spans="1:14">
      <c r="A137" s="44" t="str">
        <f>VLOOKUP(E137,來源檔!B:C,2,0)</f>
        <v>次世代莫德納</v>
      </c>
      <c r="B137" s="44">
        <v>136</v>
      </c>
      <c r="C137" s="44" t="s">
        <v>203</v>
      </c>
      <c r="D137" s="44" t="s">
        <v>513</v>
      </c>
      <c r="E137" s="44" t="s">
        <v>516</v>
      </c>
      <c r="F137" s="44" t="s">
        <v>515</v>
      </c>
      <c r="G137" s="44">
        <v>1111122</v>
      </c>
      <c r="H137" s="44">
        <v>0</v>
      </c>
      <c r="I137" s="44">
        <v>20</v>
      </c>
      <c r="J137" s="44">
        <v>0</v>
      </c>
      <c r="K137" s="44">
        <v>9</v>
      </c>
      <c r="L137" s="44">
        <v>0</v>
      </c>
      <c r="M137" s="44">
        <v>0</v>
      </c>
      <c r="N137" s="44">
        <v>11</v>
      </c>
    </row>
    <row r="138" spans="1:14">
      <c r="A138" s="44" t="str">
        <f>VLOOKUP(E138,來源檔!B:C,2,0)</f>
        <v>嬰幼兒BNT(6個月至4歲)</v>
      </c>
      <c r="B138" s="44">
        <v>137</v>
      </c>
      <c r="C138" s="44" t="s">
        <v>203</v>
      </c>
      <c r="D138" s="44" t="s">
        <v>517</v>
      </c>
      <c r="E138" s="44" t="s">
        <v>539</v>
      </c>
      <c r="F138" s="44" t="s">
        <v>515</v>
      </c>
      <c r="G138" s="44">
        <v>1111128</v>
      </c>
      <c r="H138" s="44">
        <v>20</v>
      </c>
      <c r="I138" s="44">
        <v>0</v>
      </c>
      <c r="J138" s="44">
        <v>0</v>
      </c>
      <c r="K138" s="44">
        <v>5</v>
      </c>
      <c r="L138" s="44">
        <v>0</v>
      </c>
      <c r="M138" s="44">
        <v>0</v>
      </c>
      <c r="N138" s="44">
        <v>15</v>
      </c>
    </row>
    <row r="139" spans="1:14">
      <c r="A139" s="44" t="str">
        <f>VLOOKUP(E139,來源檔!B:C,2,0)</f>
        <v>次世代莫德納</v>
      </c>
      <c r="B139" s="44">
        <v>138</v>
      </c>
      <c r="C139" s="44" t="s">
        <v>203</v>
      </c>
      <c r="D139" s="44" t="s">
        <v>513</v>
      </c>
      <c r="E139" s="44" t="s">
        <v>514</v>
      </c>
      <c r="F139" s="44" t="s">
        <v>515</v>
      </c>
      <c r="G139" s="44">
        <v>1111108</v>
      </c>
      <c r="H139" s="44">
        <v>85</v>
      </c>
      <c r="I139" s="44">
        <v>0</v>
      </c>
      <c r="J139" s="44">
        <v>70</v>
      </c>
      <c r="K139" s="44">
        <v>15</v>
      </c>
      <c r="L139" s="44">
        <v>0</v>
      </c>
      <c r="M139" s="44">
        <v>0</v>
      </c>
      <c r="N139" s="44">
        <v>0</v>
      </c>
    </row>
    <row r="140" spans="1:14">
      <c r="A140" s="44" t="str">
        <f>VLOOKUP(E140,來源檔!B:C,2,0)</f>
        <v>嬰幼兒BNT(6個月至4歲)</v>
      </c>
      <c r="B140" s="44">
        <v>139</v>
      </c>
      <c r="C140" s="44" t="s">
        <v>203</v>
      </c>
      <c r="D140" s="44" t="s">
        <v>517</v>
      </c>
      <c r="E140" s="44" t="s">
        <v>544</v>
      </c>
      <c r="F140" s="44" t="s">
        <v>515</v>
      </c>
      <c r="G140" s="44">
        <v>1111101</v>
      </c>
      <c r="H140" s="44">
        <v>6</v>
      </c>
      <c r="I140" s="44">
        <v>0</v>
      </c>
      <c r="J140" s="44">
        <v>0</v>
      </c>
      <c r="K140" s="44">
        <v>6</v>
      </c>
      <c r="L140" s="44">
        <v>0</v>
      </c>
      <c r="M140" s="44">
        <v>0</v>
      </c>
      <c r="N140" s="44">
        <v>0</v>
      </c>
    </row>
    <row r="141" spans="1:14">
      <c r="A141" s="44" t="str">
        <f>VLOOKUP(E141,來源檔!B:C,2,0)</f>
        <v>嬰幼兒莫德納(6個月至5歲)</v>
      </c>
      <c r="B141" s="44">
        <v>140</v>
      </c>
      <c r="C141" s="44" t="s">
        <v>487</v>
      </c>
      <c r="D141" s="44" t="s">
        <v>525</v>
      </c>
      <c r="E141" s="44" t="s">
        <v>542</v>
      </c>
      <c r="F141" s="44" t="s">
        <v>515</v>
      </c>
      <c r="G141" s="44">
        <v>1111205</v>
      </c>
      <c r="H141" s="44">
        <v>0</v>
      </c>
      <c r="I141" s="44">
        <v>2</v>
      </c>
      <c r="J141" s="44">
        <v>0</v>
      </c>
      <c r="K141" s="44">
        <v>0</v>
      </c>
      <c r="L141" s="44">
        <v>0</v>
      </c>
      <c r="M141" s="44">
        <v>0</v>
      </c>
      <c r="N141" s="44">
        <v>2</v>
      </c>
    </row>
    <row r="142" spans="1:14">
      <c r="A142" s="44" t="str">
        <f>VLOOKUP(E142,來源檔!B:C,2,0)</f>
        <v>嬰幼兒莫德納(6個月至5歲)</v>
      </c>
      <c r="B142" s="44">
        <v>141</v>
      </c>
      <c r="C142" s="44" t="s">
        <v>487</v>
      </c>
      <c r="D142" s="44" t="s">
        <v>525</v>
      </c>
      <c r="E142" s="44" t="s">
        <v>533</v>
      </c>
      <c r="F142" s="44" t="s">
        <v>515</v>
      </c>
      <c r="G142" s="44">
        <v>1111122</v>
      </c>
      <c r="H142" s="44">
        <v>0</v>
      </c>
      <c r="I142" s="44">
        <v>2</v>
      </c>
      <c r="J142" s="44">
        <v>0</v>
      </c>
      <c r="K142" s="44">
        <v>0</v>
      </c>
      <c r="L142" s="44">
        <v>0</v>
      </c>
      <c r="M142" s="44">
        <v>0</v>
      </c>
      <c r="N142" s="44">
        <v>2</v>
      </c>
    </row>
    <row r="143" spans="1:14">
      <c r="A143" s="44" t="str">
        <f>VLOOKUP(E143,來源檔!B:C,2,0)</f>
        <v>次世代莫德納</v>
      </c>
      <c r="B143" s="44">
        <v>142</v>
      </c>
      <c r="C143" s="44" t="s">
        <v>343</v>
      </c>
      <c r="D143" s="44" t="s">
        <v>513</v>
      </c>
      <c r="E143" s="44" t="s">
        <v>516</v>
      </c>
      <c r="F143" s="44" t="s">
        <v>515</v>
      </c>
      <c r="G143" s="44">
        <v>1111122</v>
      </c>
      <c r="H143" s="44">
        <v>31</v>
      </c>
      <c r="I143" s="44">
        <v>0</v>
      </c>
      <c r="J143" s="44">
        <v>0</v>
      </c>
      <c r="K143" s="44">
        <v>24</v>
      </c>
      <c r="L143" s="44">
        <v>0</v>
      </c>
      <c r="M143" s="44">
        <v>0</v>
      </c>
      <c r="N143" s="44">
        <v>7</v>
      </c>
    </row>
    <row r="144" spans="1:14">
      <c r="A144" s="44" t="str">
        <f>VLOOKUP(E144,來源檔!B:C,2,0)</f>
        <v>Novavax</v>
      </c>
      <c r="B144" s="44">
        <v>143</v>
      </c>
      <c r="C144" s="44" t="s">
        <v>440</v>
      </c>
      <c r="D144" s="44" t="s">
        <v>519</v>
      </c>
      <c r="E144" s="44" t="s">
        <v>520</v>
      </c>
      <c r="F144" s="44" t="s">
        <v>515</v>
      </c>
      <c r="G144" s="44">
        <v>1111231</v>
      </c>
      <c r="H144" s="44">
        <v>0</v>
      </c>
      <c r="I144" s="44">
        <v>3</v>
      </c>
      <c r="J144" s="44">
        <v>0</v>
      </c>
      <c r="K144" s="44">
        <v>1</v>
      </c>
      <c r="L144" s="44">
        <v>0</v>
      </c>
      <c r="M144" s="44">
        <v>0</v>
      </c>
      <c r="N144" s="44">
        <v>2</v>
      </c>
    </row>
    <row r="145" spans="1:14">
      <c r="A145" s="44" t="str">
        <f>VLOOKUP(E145,來源檔!B:C,2,0)</f>
        <v>成人BNT</v>
      </c>
      <c r="B145" s="44">
        <v>144</v>
      </c>
      <c r="C145" s="44" t="s">
        <v>440</v>
      </c>
      <c r="D145" s="44" t="s">
        <v>517</v>
      </c>
      <c r="E145" s="44" t="s">
        <v>543</v>
      </c>
      <c r="F145" s="44" t="s">
        <v>515</v>
      </c>
      <c r="G145" s="44">
        <v>1111116</v>
      </c>
      <c r="H145" s="44">
        <v>1</v>
      </c>
      <c r="I145" s="44">
        <v>0</v>
      </c>
      <c r="J145" s="44">
        <v>0</v>
      </c>
      <c r="K145" s="44">
        <v>1</v>
      </c>
      <c r="L145" s="44">
        <v>0</v>
      </c>
      <c r="M145" s="44">
        <v>0</v>
      </c>
      <c r="N145" s="44">
        <v>0</v>
      </c>
    </row>
    <row r="146" spans="1:14">
      <c r="A146" s="44" t="str">
        <f>VLOOKUP(E146,來源檔!B:C,2,0)</f>
        <v>成人BNT</v>
      </c>
      <c r="B146" s="44">
        <v>145</v>
      </c>
      <c r="C146" s="44" t="s">
        <v>440</v>
      </c>
      <c r="D146" s="44" t="s">
        <v>517</v>
      </c>
      <c r="E146" s="44" t="s">
        <v>532</v>
      </c>
      <c r="F146" s="44" t="s">
        <v>515</v>
      </c>
      <c r="G146" s="44">
        <v>1111208</v>
      </c>
      <c r="H146" s="44">
        <v>0</v>
      </c>
      <c r="I146" s="44">
        <v>7</v>
      </c>
      <c r="J146" s="44">
        <v>0</v>
      </c>
      <c r="K146" s="44">
        <v>3</v>
      </c>
      <c r="L146" s="44">
        <v>0</v>
      </c>
      <c r="M146" s="44">
        <v>0</v>
      </c>
      <c r="N146" s="44">
        <v>4</v>
      </c>
    </row>
    <row r="147" spans="1:14">
      <c r="A147" s="44" t="str">
        <f>VLOOKUP(E147,來源檔!B:C,2,0)</f>
        <v>次世代莫德納</v>
      </c>
      <c r="B147" s="44">
        <v>146</v>
      </c>
      <c r="C147" s="44" t="s">
        <v>440</v>
      </c>
      <c r="D147" s="44" t="s">
        <v>513</v>
      </c>
      <c r="E147" s="44" t="s">
        <v>516</v>
      </c>
      <c r="F147" s="44" t="s">
        <v>515</v>
      </c>
      <c r="G147" s="44">
        <v>1111122</v>
      </c>
      <c r="H147" s="44">
        <v>15</v>
      </c>
      <c r="I147" s="44">
        <v>5</v>
      </c>
      <c r="J147" s="44">
        <v>0</v>
      </c>
      <c r="K147" s="44">
        <v>15</v>
      </c>
      <c r="L147" s="44">
        <v>0</v>
      </c>
      <c r="M147" s="44">
        <v>0</v>
      </c>
      <c r="N147" s="44">
        <v>5</v>
      </c>
    </row>
    <row r="148" spans="1:14">
      <c r="A148" s="44" t="str">
        <f>VLOOKUP(E148,來源檔!B:C,2,0)</f>
        <v>成人BNT</v>
      </c>
      <c r="B148" s="44">
        <v>147</v>
      </c>
      <c r="C148" s="44" t="s">
        <v>406</v>
      </c>
      <c r="D148" s="44" t="s">
        <v>517</v>
      </c>
      <c r="E148" s="44" t="s">
        <v>532</v>
      </c>
      <c r="F148" s="44" t="s">
        <v>515</v>
      </c>
      <c r="G148" s="44">
        <v>1111208</v>
      </c>
      <c r="H148" s="44">
        <v>0</v>
      </c>
      <c r="I148" s="44">
        <v>7</v>
      </c>
      <c r="J148" s="44">
        <v>0</v>
      </c>
      <c r="K148" s="44">
        <v>0</v>
      </c>
      <c r="L148" s="44">
        <v>0</v>
      </c>
      <c r="M148" s="44">
        <v>0</v>
      </c>
      <c r="N148" s="44">
        <v>7</v>
      </c>
    </row>
    <row r="149" spans="1:14">
      <c r="A149" s="44" t="str">
        <f>VLOOKUP(E149,來源檔!B:C,2,0)</f>
        <v>次世代莫德納</v>
      </c>
      <c r="B149" s="44">
        <v>148</v>
      </c>
      <c r="C149" s="44" t="s">
        <v>406</v>
      </c>
      <c r="D149" s="44" t="s">
        <v>513</v>
      </c>
      <c r="E149" s="44" t="s">
        <v>516</v>
      </c>
      <c r="F149" s="44" t="s">
        <v>515</v>
      </c>
      <c r="G149" s="44">
        <v>1111122</v>
      </c>
      <c r="H149" s="44">
        <v>0</v>
      </c>
      <c r="I149" s="44">
        <v>40</v>
      </c>
      <c r="J149" s="44">
        <v>0</v>
      </c>
      <c r="K149" s="44">
        <v>25</v>
      </c>
      <c r="L149" s="44">
        <v>0</v>
      </c>
      <c r="M149" s="44">
        <v>0</v>
      </c>
      <c r="N149" s="44">
        <v>15</v>
      </c>
    </row>
    <row r="150" spans="1:14">
      <c r="A150" s="44" t="str">
        <f>VLOOKUP(E150,來源檔!B:C,2,0)</f>
        <v>成人BNT</v>
      </c>
      <c r="B150" s="44">
        <v>149</v>
      </c>
      <c r="C150" s="44" t="s">
        <v>406</v>
      </c>
      <c r="D150" s="44" t="s">
        <v>517</v>
      </c>
      <c r="E150" s="44" t="s">
        <v>543</v>
      </c>
      <c r="F150" s="44" t="s">
        <v>515</v>
      </c>
      <c r="G150" s="44">
        <v>1111116</v>
      </c>
      <c r="H150" s="44">
        <v>1</v>
      </c>
      <c r="I150" s="44">
        <v>0</v>
      </c>
      <c r="J150" s="44">
        <v>0</v>
      </c>
      <c r="K150" s="44">
        <v>1</v>
      </c>
      <c r="L150" s="44">
        <v>0</v>
      </c>
      <c r="M150" s="44">
        <v>0</v>
      </c>
      <c r="N150" s="44">
        <v>0</v>
      </c>
    </row>
    <row r="151" spans="1:14">
      <c r="A151" s="44" t="str">
        <f>VLOOKUP(E151,來源檔!B:C,2,0)</f>
        <v>次世代莫德納</v>
      </c>
      <c r="B151" s="44">
        <v>150</v>
      </c>
      <c r="C151" s="44" t="s">
        <v>406</v>
      </c>
      <c r="D151" s="44" t="s">
        <v>513</v>
      </c>
      <c r="E151" s="44" t="s">
        <v>514</v>
      </c>
      <c r="F151" s="44" t="s">
        <v>515</v>
      </c>
      <c r="G151" s="44">
        <v>1111108</v>
      </c>
      <c r="H151" s="44">
        <v>16</v>
      </c>
      <c r="I151" s="44">
        <v>0</v>
      </c>
      <c r="J151" s="44">
        <v>0</v>
      </c>
      <c r="K151" s="44">
        <v>16</v>
      </c>
      <c r="L151" s="44">
        <v>0</v>
      </c>
      <c r="M151" s="44">
        <v>0</v>
      </c>
      <c r="N151" s="44">
        <v>0</v>
      </c>
    </row>
    <row r="152" spans="1:14">
      <c r="A152" s="44" t="str">
        <f>VLOOKUP(E152,來源檔!B:C,2,0)</f>
        <v>次世代莫德納</v>
      </c>
      <c r="B152" s="44">
        <v>151</v>
      </c>
      <c r="C152" s="44" t="s">
        <v>206</v>
      </c>
      <c r="D152" s="44" t="s">
        <v>513</v>
      </c>
      <c r="E152" s="44" t="s">
        <v>516</v>
      </c>
      <c r="F152" s="44" t="s">
        <v>515</v>
      </c>
      <c r="G152" s="44">
        <v>1111122</v>
      </c>
      <c r="H152" s="44">
        <v>0</v>
      </c>
      <c r="I152" s="44">
        <v>10</v>
      </c>
      <c r="J152" s="44">
        <v>0</v>
      </c>
      <c r="K152" s="44">
        <v>4</v>
      </c>
      <c r="L152" s="44">
        <v>0</v>
      </c>
      <c r="M152" s="44">
        <v>0</v>
      </c>
      <c r="N152" s="44">
        <v>6</v>
      </c>
    </row>
    <row r="153" spans="1:14">
      <c r="A153" s="44" t="str">
        <f>VLOOKUP(E153,來源檔!B:C,2,0)</f>
        <v>嬰幼兒莫德納(6個月至5歲)</v>
      </c>
      <c r="B153" s="44">
        <v>152</v>
      </c>
      <c r="C153" s="44" t="s">
        <v>206</v>
      </c>
      <c r="D153" s="44" t="s">
        <v>525</v>
      </c>
      <c r="E153" s="44" t="s">
        <v>533</v>
      </c>
      <c r="F153" s="44" t="s">
        <v>515</v>
      </c>
      <c r="G153" s="44">
        <v>1111122</v>
      </c>
      <c r="H153" s="44">
        <v>5</v>
      </c>
      <c r="I153" s="44">
        <v>0</v>
      </c>
      <c r="J153" s="44">
        <v>0</v>
      </c>
      <c r="K153" s="44">
        <v>4</v>
      </c>
      <c r="L153" s="44">
        <v>0</v>
      </c>
      <c r="M153" s="44">
        <v>0</v>
      </c>
      <c r="N153" s="44">
        <v>1</v>
      </c>
    </row>
    <row r="154" spans="1:14">
      <c r="A154" s="44" t="str">
        <f>VLOOKUP(E154,來源檔!B:C,2,0)</f>
        <v>Novavax</v>
      </c>
      <c r="B154" s="44">
        <v>153</v>
      </c>
      <c r="C154" s="44" t="s">
        <v>206</v>
      </c>
      <c r="D154" s="44" t="s">
        <v>519</v>
      </c>
      <c r="E154" s="44" t="s">
        <v>520</v>
      </c>
      <c r="F154" s="44" t="s">
        <v>515</v>
      </c>
      <c r="G154" s="44">
        <v>1111231</v>
      </c>
      <c r="H154" s="44">
        <v>2</v>
      </c>
      <c r="I154" s="44">
        <v>0</v>
      </c>
      <c r="J154" s="44">
        <v>0</v>
      </c>
      <c r="K154" s="44">
        <v>2</v>
      </c>
      <c r="L154" s="44">
        <v>0</v>
      </c>
      <c r="M154" s="44">
        <v>0</v>
      </c>
      <c r="N154" s="44">
        <v>0</v>
      </c>
    </row>
    <row r="155" spans="1:14">
      <c r="A155" s="44" t="str">
        <f>VLOOKUP(E155,來源檔!B:C,2,0)</f>
        <v>兒童BNT(5歲至11歲)</v>
      </c>
      <c r="B155" s="44">
        <v>154</v>
      </c>
      <c r="C155" s="44" t="s">
        <v>206</v>
      </c>
      <c r="D155" s="44" t="s">
        <v>517</v>
      </c>
      <c r="E155" s="44" t="s">
        <v>518</v>
      </c>
      <c r="F155" s="44" t="s">
        <v>515</v>
      </c>
      <c r="G155" s="44">
        <v>1111220</v>
      </c>
      <c r="H155" s="44">
        <v>5</v>
      </c>
      <c r="I155" s="44">
        <v>0</v>
      </c>
      <c r="J155" s="44">
        <v>0</v>
      </c>
      <c r="K155" s="44">
        <v>1</v>
      </c>
      <c r="L155" s="44">
        <v>0</v>
      </c>
      <c r="M155" s="44">
        <v>0</v>
      </c>
      <c r="N155" s="44">
        <v>4</v>
      </c>
    </row>
    <row r="156" spans="1:14">
      <c r="A156" s="44" t="str">
        <f>VLOOKUP(E156,來源檔!B:C,2,0)</f>
        <v>嬰幼兒BNT(6個月至4歲)</v>
      </c>
      <c r="B156" s="44">
        <v>155</v>
      </c>
      <c r="C156" s="44" t="s">
        <v>213</v>
      </c>
      <c r="D156" s="44" t="s">
        <v>517</v>
      </c>
      <c r="E156" s="44" t="s">
        <v>539</v>
      </c>
      <c r="F156" s="44" t="s">
        <v>515</v>
      </c>
      <c r="G156" s="44">
        <v>1111128</v>
      </c>
      <c r="H156" s="44">
        <v>15</v>
      </c>
      <c r="I156" s="44">
        <v>0</v>
      </c>
      <c r="J156" s="44">
        <v>0</v>
      </c>
      <c r="K156" s="44">
        <v>6</v>
      </c>
      <c r="L156" s="44">
        <v>0</v>
      </c>
      <c r="M156" s="44">
        <v>0</v>
      </c>
      <c r="N156" s="44">
        <v>9</v>
      </c>
    </row>
    <row r="157" spans="1:14">
      <c r="A157" s="44" t="str">
        <f>VLOOKUP(E157,來源檔!B:C,2,0)</f>
        <v>Novavax</v>
      </c>
      <c r="B157" s="44">
        <v>156</v>
      </c>
      <c r="C157" s="44" t="s">
        <v>213</v>
      </c>
      <c r="D157" s="44" t="s">
        <v>519</v>
      </c>
      <c r="E157" s="44" t="s">
        <v>520</v>
      </c>
      <c r="F157" s="44" t="s">
        <v>515</v>
      </c>
      <c r="G157" s="44">
        <v>1111231</v>
      </c>
      <c r="H157" s="44">
        <v>4</v>
      </c>
      <c r="I157" s="44">
        <v>5</v>
      </c>
      <c r="J157" s="44">
        <v>0</v>
      </c>
      <c r="K157" s="44">
        <v>6</v>
      </c>
      <c r="L157" s="44">
        <v>0</v>
      </c>
      <c r="M157" s="44">
        <v>0</v>
      </c>
      <c r="N157" s="44">
        <v>3</v>
      </c>
    </row>
    <row r="158" spans="1:14">
      <c r="A158" s="44" t="str">
        <f>VLOOKUP(E158,來源檔!B:C,2,0)</f>
        <v>次世代莫德納</v>
      </c>
      <c r="B158" s="44">
        <v>157</v>
      </c>
      <c r="C158" s="44" t="s">
        <v>213</v>
      </c>
      <c r="D158" s="44" t="s">
        <v>513</v>
      </c>
      <c r="E158" s="44" t="s">
        <v>514</v>
      </c>
      <c r="F158" s="44" t="s">
        <v>515</v>
      </c>
      <c r="G158" s="44">
        <v>1111108</v>
      </c>
      <c r="H158" s="44">
        <v>12</v>
      </c>
      <c r="I158" s="44">
        <v>0</v>
      </c>
      <c r="J158" s="44">
        <v>0</v>
      </c>
      <c r="K158" s="44">
        <v>12</v>
      </c>
      <c r="L158" s="44">
        <v>0</v>
      </c>
      <c r="M158" s="44">
        <v>0</v>
      </c>
      <c r="N158" s="44">
        <v>0</v>
      </c>
    </row>
    <row r="159" spans="1:14">
      <c r="A159" s="44" t="str">
        <f>VLOOKUP(E159,來源檔!B:C,2,0)</f>
        <v>嬰幼兒莫德納(6個月至5歲)</v>
      </c>
      <c r="B159" s="44">
        <v>158</v>
      </c>
      <c r="C159" s="44" t="s">
        <v>213</v>
      </c>
      <c r="D159" s="44" t="s">
        <v>525</v>
      </c>
      <c r="E159" s="44" t="s">
        <v>533</v>
      </c>
      <c r="F159" s="44" t="s">
        <v>515</v>
      </c>
      <c r="G159" s="44">
        <v>1111122</v>
      </c>
      <c r="H159" s="44">
        <v>10</v>
      </c>
      <c r="I159" s="44">
        <v>0</v>
      </c>
      <c r="J159" s="44">
        <v>0</v>
      </c>
      <c r="K159" s="44">
        <v>4</v>
      </c>
      <c r="L159" s="44">
        <v>0</v>
      </c>
      <c r="M159" s="44">
        <v>0</v>
      </c>
      <c r="N159" s="44">
        <v>6</v>
      </c>
    </row>
    <row r="160" spans="1:14">
      <c r="A160" s="44" t="str">
        <f>VLOOKUP(E160,來源檔!B:C,2,0)</f>
        <v>兒童BNT(5歲至11歲)</v>
      </c>
      <c r="B160" s="44">
        <v>159</v>
      </c>
      <c r="C160" s="44" t="s">
        <v>213</v>
      </c>
      <c r="D160" s="44" t="s">
        <v>517</v>
      </c>
      <c r="E160" s="44" t="s">
        <v>518</v>
      </c>
      <c r="F160" s="44" t="s">
        <v>515</v>
      </c>
      <c r="G160" s="44">
        <v>1111220</v>
      </c>
      <c r="H160" s="44">
        <v>5</v>
      </c>
      <c r="I160" s="44">
        <v>0</v>
      </c>
      <c r="J160" s="44">
        <v>0</v>
      </c>
      <c r="K160" s="44">
        <v>5</v>
      </c>
      <c r="L160" s="44">
        <v>0</v>
      </c>
      <c r="M160" s="44">
        <v>0</v>
      </c>
      <c r="N160" s="44">
        <v>0</v>
      </c>
    </row>
    <row r="161" spans="1:14">
      <c r="A161" s="44" t="str">
        <f>VLOOKUP(E161,來源檔!B:C,2,0)</f>
        <v>次世代莫德納</v>
      </c>
      <c r="B161" s="44">
        <v>160</v>
      </c>
      <c r="C161" s="44" t="s">
        <v>213</v>
      </c>
      <c r="D161" s="44" t="s">
        <v>513</v>
      </c>
      <c r="E161" s="44" t="s">
        <v>516</v>
      </c>
      <c r="F161" s="44" t="s">
        <v>515</v>
      </c>
      <c r="G161" s="44">
        <v>1111122</v>
      </c>
      <c r="H161" s="44">
        <v>0</v>
      </c>
      <c r="I161" s="44">
        <v>20</v>
      </c>
      <c r="J161" s="44">
        <v>0</v>
      </c>
      <c r="K161" s="44">
        <v>8</v>
      </c>
      <c r="L161" s="44">
        <v>0</v>
      </c>
      <c r="M161" s="44">
        <v>0</v>
      </c>
      <c r="N161" s="44">
        <v>12</v>
      </c>
    </row>
    <row r="162" spans="1:14">
      <c r="A162" s="44" t="str">
        <f>VLOOKUP(E162,來源檔!B:C,2,0)</f>
        <v>次世代莫德納</v>
      </c>
      <c r="B162" s="44">
        <v>161</v>
      </c>
      <c r="C162" s="44" t="s">
        <v>209</v>
      </c>
      <c r="D162" s="44" t="s">
        <v>513</v>
      </c>
      <c r="E162" s="44" t="s">
        <v>516</v>
      </c>
      <c r="F162" s="44" t="s">
        <v>515</v>
      </c>
      <c r="G162" s="44">
        <v>1111122</v>
      </c>
      <c r="H162" s="44">
        <v>0</v>
      </c>
      <c r="I162" s="44">
        <v>10</v>
      </c>
      <c r="J162" s="44">
        <v>0</v>
      </c>
      <c r="K162" s="44">
        <v>4</v>
      </c>
      <c r="L162" s="44">
        <v>0</v>
      </c>
      <c r="M162" s="44">
        <v>0</v>
      </c>
      <c r="N162" s="44">
        <v>6</v>
      </c>
    </row>
    <row r="163" spans="1:14">
      <c r="A163" s="44" t="str">
        <f>VLOOKUP(E163,來源檔!B:C,2,0)</f>
        <v>次世代莫德納</v>
      </c>
      <c r="B163" s="44">
        <v>162</v>
      </c>
      <c r="C163" s="44" t="s">
        <v>209</v>
      </c>
      <c r="D163" s="44" t="s">
        <v>513</v>
      </c>
      <c r="E163" s="44" t="s">
        <v>514</v>
      </c>
      <c r="F163" s="44" t="s">
        <v>515</v>
      </c>
      <c r="G163" s="44">
        <v>1111108</v>
      </c>
      <c r="H163" s="44">
        <v>0</v>
      </c>
      <c r="I163" s="44">
        <v>4</v>
      </c>
      <c r="J163" s="44">
        <v>0</v>
      </c>
      <c r="K163" s="44">
        <v>4</v>
      </c>
      <c r="L163" s="44">
        <v>0</v>
      </c>
      <c r="M163" s="44">
        <v>0</v>
      </c>
      <c r="N163" s="44">
        <v>0</v>
      </c>
    </row>
    <row r="164" spans="1:14">
      <c r="A164" s="44" t="str">
        <f>VLOOKUP(E164,來源檔!B:C,2,0)</f>
        <v>次世代莫德納</v>
      </c>
      <c r="B164" s="44">
        <v>163</v>
      </c>
      <c r="C164" s="44" t="s">
        <v>365</v>
      </c>
      <c r="D164" s="44" t="s">
        <v>513</v>
      </c>
      <c r="E164" s="44" t="s">
        <v>536</v>
      </c>
      <c r="F164" s="44" t="s">
        <v>515</v>
      </c>
      <c r="G164" s="44">
        <v>1111205</v>
      </c>
      <c r="H164" s="44">
        <v>0</v>
      </c>
      <c r="I164" s="44">
        <v>10</v>
      </c>
      <c r="J164" s="44">
        <v>0</v>
      </c>
      <c r="K164" s="44">
        <v>0</v>
      </c>
      <c r="L164" s="44">
        <v>0</v>
      </c>
      <c r="M164" s="44">
        <v>0</v>
      </c>
      <c r="N164" s="44">
        <v>10</v>
      </c>
    </row>
    <row r="165" spans="1:14">
      <c r="A165" s="44" t="str">
        <f>VLOOKUP(E165,來源檔!B:C,2,0)</f>
        <v>嬰幼兒莫德納(6個月至5歲)</v>
      </c>
      <c r="B165" s="44">
        <v>164</v>
      </c>
      <c r="C165" s="44" t="s">
        <v>410</v>
      </c>
      <c r="D165" s="44" t="s">
        <v>525</v>
      </c>
      <c r="E165" s="44" t="s">
        <v>533</v>
      </c>
      <c r="F165" s="44" t="s">
        <v>515</v>
      </c>
      <c r="G165" s="44">
        <v>1111122</v>
      </c>
      <c r="H165" s="44">
        <v>3</v>
      </c>
      <c r="I165" s="44">
        <v>0</v>
      </c>
      <c r="J165" s="44">
        <v>0</v>
      </c>
      <c r="K165" s="44">
        <v>2</v>
      </c>
      <c r="L165" s="44">
        <v>0</v>
      </c>
      <c r="M165" s="44">
        <v>0</v>
      </c>
      <c r="N165" s="44">
        <v>1</v>
      </c>
    </row>
    <row r="166" spans="1:14">
      <c r="A166" s="44" t="str">
        <f>VLOOKUP(E166,來源檔!B:C,2,0)</f>
        <v>次世代莫德納</v>
      </c>
      <c r="B166" s="44">
        <v>165</v>
      </c>
      <c r="C166" s="44" t="s">
        <v>410</v>
      </c>
      <c r="D166" s="44" t="s">
        <v>513</v>
      </c>
      <c r="E166" s="44" t="s">
        <v>516</v>
      </c>
      <c r="F166" s="44" t="s">
        <v>515</v>
      </c>
      <c r="G166" s="44">
        <v>1111122</v>
      </c>
      <c r="H166" s="44">
        <v>20</v>
      </c>
      <c r="I166" s="44">
        <v>0</v>
      </c>
      <c r="J166" s="44">
        <v>0</v>
      </c>
      <c r="K166" s="44">
        <v>13</v>
      </c>
      <c r="L166" s="44">
        <v>0</v>
      </c>
      <c r="M166" s="44">
        <v>0</v>
      </c>
      <c r="N166" s="44">
        <v>7</v>
      </c>
    </row>
    <row r="167" spans="1:14">
      <c r="A167" s="44" t="str">
        <f>VLOOKUP(E167,來源檔!B:C,2,0)</f>
        <v>成人BNT</v>
      </c>
      <c r="B167" s="44">
        <v>166</v>
      </c>
      <c r="C167" s="44" t="s">
        <v>92</v>
      </c>
      <c r="D167" s="44" t="s">
        <v>517</v>
      </c>
      <c r="E167" s="44" t="s">
        <v>532</v>
      </c>
      <c r="F167" s="44" t="s">
        <v>515</v>
      </c>
      <c r="G167" s="44">
        <v>1111208</v>
      </c>
      <c r="H167" s="44">
        <v>0</v>
      </c>
      <c r="I167" s="44">
        <v>2</v>
      </c>
      <c r="J167" s="44">
        <v>0</v>
      </c>
      <c r="K167" s="44">
        <v>0</v>
      </c>
      <c r="L167" s="44">
        <v>0</v>
      </c>
      <c r="M167" s="44">
        <v>0</v>
      </c>
      <c r="N167" s="44">
        <v>2</v>
      </c>
    </row>
    <row r="168" spans="1:14">
      <c r="A168" s="44" t="str">
        <f>VLOOKUP(E168,來源檔!B:C,2,0)</f>
        <v>次世代莫德納</v>
      </c>
      <c r="B168" s="44">
        <v>167</v>
      </c>
      <c r="C168" s="44" t="s">
        <v>92</v>
      </c>
      <c r="D168" s="44" t="s">
        <v>513</v>
      </c>
      <c r="E168" s="44" t="s">
        <v>516</v>
      </c>
      <c r="F168" s="44" t="s">
        <v>515</v>
      </c>
      <c r="G168" s="44">
        <v>1111122</v>
      </c>
      <c r="H168" s="44">
        <v>0</v>
      </c>
      <c r="I168" s="44">
        <v>2</v>
      </c>
      <c r="J168" s="44">
        <v>0</v>
      </c>
      <c r="K168" s="44">
        <v>0</v>
      </c>
      <c r="L168" s="44">
        <v>0</v>
      </c>
      <c r="M168" s="44">
        <v>0</v>
      </c>
      <c r="N168" s="44">
        <v>2</v>
      </c>
    </row>
    <row r="169" spans="1:14">
      <c r="A169" s="44" t="str">
        <f>VLOOKUP(E169,來源檔!B:C,2,0)</f>
        <v>莫德納</v>
      </c>
      <c r="B169" s="44">
        <v>168</v>
      </c>
      <c r="C169" s="44" t="s">
        <v>92</v>
      </c>
      <c r="D169" s="44" t="s">
        <v>525</v>
      </c>
      <c r="E169" s="44" t="s">
        <v>526</v>
      </c>
      <c r="F169" s="44" t="s">
        <v>515</v>
      </c>
      <c r="G169" s="44">
        <v>1111205</v>
      </c>
      <c r="H169" s="44">
        <v>0</v>
      </c>
      <c r="I169" s="44">
        <v>3</v>
      </c>
      <c r="J169" s="44">
        <v>0</v>
      </c>
      <c r="K169" s="44">
        <v>0</v>
      </c>
      <c r="L169" s="44">
        <v>0</v>
      </c>
      <c r="M169" s="44">
        <v>0</v>
      </c>
      <c r="N169" s="44">
        <v>3</v>
      </c>
    </row>
    <row r="170" spans="1:14">
      <c r="A170" s="44" t="str">
        <f>VLOOKUP(E170,來源檔!B:C,2,0)</f>
        <v>次世代莫德納</v>
      </c>
      <c r="B170" s="44">
        <v>169</v>
      </c>
      <c r="C170" s="44" t="s">
        <v>92</v>
      </c>
      <c r="D170" s="44" t="s">
        <v>513</v>
      </c>
      <c r="E170" s="44" t="s">
        <v>514</v>
      </c>
      <c r="F170" s="44" t="s">
        <v>515</v>
      </c>
      <c r="G170" s="44">
        <v>1111108</v>
      </c>
      <c r="H170" s="44">
        <v>8</v>
      </c>
      <c r="I170" s="44">
        <v>0</v>
      </c>
      <c r="J170" s="44">
        <v>3</v>
      </c>
      <c r="K170" s="44">
        <v>5</v>
      </c>
      <c r="L170" s="44">
        <v>0</v>
      </c>
      <c r="M170" s="44">
        <v>0</v>
      </c>
      <c r="N170" s="44">
        <v>0</v>
      </c>
    </row>
    <row r="171" spans="1:14">
      <c r="A171" s="44" t="str">
        <f>VLOOKUP(E171,來源檔!B:C,2,0)</f>
        <v>成人BNT</v>
      </c>
      <c r="B171" s="44">
        <v>170</v>
      </c>
      <c r="C171" s="44" t="s">
        <v>221</v>
      </c>
      <c r="D171" s="44" t="s">
        <v>517</v>
      </c>
      <c r="E171" s="44" t="s">
        <v>532</v>
      </c>
      <c r="F171" s="44" t="s">
        <v>515</v>
      </c>
      <c r="G171" s="44">
        <v>1111208</v>
      </c>
      <c r="H171" s="44">
        <v>0</v>
      </c>
      <c r="I171" s="44">
        <v>5</v>
      </c>
      <c r="J171" s="44">
        <v>0</v>
      </c>
      <c r="K171" s="44">
        <v>0</v>
      </c>
      <c r="L171" s="44">
        <v>0</v>
      </c>
      <c r="M171" s="44">
        <v>0</v>
      </c>
      <c r="N171" s="44">
        <v>5</v>
      </c>
    </row>
    <row r="172" spans="1:14">
      <c r="A172" s="44" t="str">
        <f>VLOOKUP(E172,來源檔!B:C,2,0)</f>
        <v>高端</v>
      </c>
      <c r="B172" s="44">
        <v>171</v>
      </c>
      <c r="C172" s="44" t="s">
        <v>221</v>
      </c>
      <c r="D172" s="44" t="s">
        <v>527</v>
      </c>
      <c r="E172" s="44" t="s">
        <v>528</v>
      </c>
      <c r="F172" s="44" t="s">
        <v>529</v>
      </c>
      <c r="G172" s="44">
        <v>1111109</v>
      </c>
      <c r="H172" s="44">
        <v>35</v>
      </c>
      <c r="I172" s="44">
        <v>0</v>
      </c>
      <c r="J172" s="44">
        <v>24</v>
      </c>
      <c r="K172" s="44">
        <v>11</v>
      </c>
      <c r="L172" s="44">
        <v>0</v>
      </c>
      <c r="M172" s="44">
        <v>0</v>
      </c>
      <c r="N172" s="44">
        <v>0</v>
      </c>
    </row>
    <row r="173" spans="1:14">
      <c r="A173" s="44" t="str">
        <f>VLOOKUP(E173,來源檔!B:C,2,0)</f>
        <v>嬰幼兒BNT(6個月至4歲)</v>
      </c>
      <c r="B173" s="44">
        <v>172</v>
      </c>
      <c r="C173" s="44" t="s">
        <v>221</v>
      </c>
      <c r="D173" s="44" t="s">
        <v>517</v>
      </c>
      <c r="E173" s="44" t="s">
        <v>534</v>
      </c>
      <c r="F173" s="44" t="s">
        <v>515</v>
      </c>
      <c r="G173" s="44">
        <v>1111220</v>
      </c>
      <c r="H173" s="44">
        <v>0</v>
      </c>
      <c r="I173" s="44">
        <v>7</v>
      </c>
      <c r="J173" s="44">
        <v>0</v>
      </c>
      <c r="K173" s="44">
        <v>5</v>
      </c>
      <c r="L173" s="44">
        <v>0</v>
      </c>
      <c r="M173" s="44">
        <v>0</v>
      </c>
      <c r="N173" s="44">
        <v>2</v>
      </c>
    </row>
    <row r="174" spans="1:14">
      <c r="A174" s="44" t="str">
        <f>VLOOKUP(E174,來源檔!B:C,2,0)</f>
        <v>成人BNT</v>
      </c>
      <c r="B174" s="44">
        <v>173</v>
      </c>
      <c r="C174" s="44" t="s">
        <v>221</v>
      </c>
      <c r="D174" s="44" t="s">
        <v>517</v>
      </c>
      <c r="E174" s="44" t="s">
        <v>543</v>
      </c>
      <c r="F174" s="44" t="s">
        <v>515</v>
      </c>
      <c r="G174" s="44">
        <v>1111116</v>
      </c>
      <c r="H174" s="44">
        <v>23</v>
      </c>
      <c r="I174" s="44">
        <v>0</v>
      </c>
      <c r="J174" s="44">
        <v>0</v>
      </c>
      <c r="K174" s="44">
        <v>19</v>
      </c>
      <c r="L174" s="44">
        <v>0</v>
      </c>
      <c r="M174" s="44">
        <v>0</v>
      </c>
      <c r="N174" s="44">
        <v>4</v>
      </c>
    </row>
    <row r="175" spans="1:14">
      <c r="A175" s="44" t="str">
        <f>VLOOKUP(E175,來源檔!B:C,2,0)</f>
        <v>嬰幼兒莫德納(6個月至5歲)</v>
      </c>
      <c r="B175" s="44">
        <v>174</v>
      </c>
      <c r="C175" s="44" t="s">
        <v>221</v>
      </c>
      <c r="D175" s="44" t="s">
        <v>525</v>
      </c>
      <c r="E175" s="44" t="s">
        <v>542</v>
      </c>
      <c r="F175" s="44" t="s">
        <v>515</v>
      </c>
      <c r="G175" s="44">
        <v>1111205</v>
      </c>
      <c r="H175" s="44">
        <v>0</v>
      </c>
      <c r="I175" s="44">
        <v>10</v>
      </c>
      <c r="J175" s="44">
        <v>0</v>
      </c>
      <c r="K175" s="44">
        <v>2</v>
      </c>
      <c r="L175" s="44">
        <v>0</v>
      </c>
      <c r="M175" s="44">
        <v>0</v>
      </c>
      <c r="N175" s="44">
        <v>8</v>
      </c>
    </row>
    <row r="176" spans="1:14">
      <c r="A176" s="44" t="str">
        <f>VLOOKUP(E176,來源檔!B:C,2,0)</f>
        <v>Novavax</v>
      </c>
      <c r="B176" s="44">
        <v>175</v>
      </c>
      <c r="C176" s="44" t="s">
        <v>221</v>
      </c>
      <c r="D176" s="44" t="s">
        <v>519</v>
      </c>
      <c r="E176" s="44" t="s">
        <v>520</v>
      </c>
      <c r="F176" s="44" t="s">
        <v>515</v>
      </c>
      <c r="G176" s="44">
        <v>1111231</v>
      </c>
      <c r="H176" s="44">
        <v>13</v>
      </c>
      <c r="I176" s="44">
        <v>0</v>
      </c>
      <c r="J176" s="44">
        <v>0</v>
      </c>
      <c r="K176" s="44">
        <v>5</v>
      </c>
      <c r="L176" s="44">
        <v>0</v>
      </c>
      <c r="M176" s="44">
        <v>0</v>
      </c>
      <c r="N176" s="44">
        <v>8</v>
      </c>
    </row>
    <row r="177" spans="1:14">
      <c r="A177" s="44" t="str">
        <f>VLOOKUP(E177,來源檔!B:C,2,0)</f>
        <v>嬰幼兒BNT(6個月至4歲)</v>
      </c>
      <c r="B177" s="44">
        <v>176</v>
      </c>
      <c r="C177" s="44" t="s">
        <v>221</v>
      </c>
      <c r="D177" s="44" t="s">
        <v>517</v>
      </c>
      <c r="E177" s="44" t="s">
        <v>539</v>
      </c>
      <c r="F177" s="44" t="s">
        <v>515</v>
      </c>
      <c r="G177" s="44">
        <v>1111128</v>
      </c>
      <c r="H177" s="44">
        <v>5</v>
      </c>
      <c r="I177" s="44">
        <v>0</v>
      </c>
      <c r="J177" s="44">
        <v>0</v>
      </c>
      <c r="K177" s="44">
        <v>5</v>
      </c>
      <c r="L177" s="44">
        <v>0</v>
      </c>
      <c r="M177" s="44">
        <v>0</v>
      </c>
      <c r="N177" s="44">
        <v>0</v>
      </c>
    </row>
    <row r="178" spans="1:14">
      <c r="A178" s="44" t="str">
        <f>VLOOKUP(E178,來源檔!B:C,2,0)</f>
        <v>嬰幼兒莫德納(6個月至5歲)</v>
      </c>
      <c r="B178" s="44">
        <v>177</v>
      </c>
      <c r="C178" s="44" t="s">
        <v>221</v>
      </c>
      <c r="D178" s="44" t="s">
        <v>525</v>
      </c>
      <c r="E178" s="44" t="s">
        <v>535</v>
      </c>
      <c r="F178" s="44" t="s">
        <v>515</v>
      </c>
      <c r="G178" s="44">
        <v>1111108</v>
      </c>
      <c r="H178" s="44">
        <v>1</v>
      </c>
      <c r="I178" s="44">
        <v>0</v>
      </c>
      <c r="J178" s="44">
        <v>0</v>
      </c>
      <c r="K178" s="44">
        <v>1</v>
      </c>
      <c r="L178" s="44">
        <v>0</v>
      </c>
      <c r="M178" s="44">
        <v>0</v>
      </c>
      <c r="N178" s="44">
        <v>0</v>
      </c>
    </row>
    <row r="179" spans="1:14">
      <c r="A179" s="44" t="str">
        <f>VLOOKUP(E179,來源檔!B:C,2,0)</f>
        <v>兒童BNT(5歲至11歲)</v>
      </c>
      <c r="B179" s="44">
        <v>178</v>
      </c>
      <c r="C179" s="44" t="s">
        <v>221</v>
      </c>
      <c r="D179" s="44" t="s">
        <v>517</v>
      </c>
      <c r="E179" s="44" t="s">
        <v>518</v>
      </c>
      <c r="F179" s="44" t="s">
        <v>515</v>
      </c>
      <c r="G179" s="44">
        <v>1111220</v>
      </c>
      <c r="H179" s="44">
        <v>10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10</v>
      </c>
    </row>
    <row r="180" spans="1:14">
      <c r="A180" s="44" t="str">
        <f>VLOOKUP(E180,來源檔!B:C,2,0)</f>
        <v>嬰幼兒BNT(6個月至4歲)</v>
      </c>
      <c r="B180" s="44">
        <v>179</v>
      </c>
      <c r="C180" s="44" t="s">
        <v>221</v>
      </c>
      <c r="D180" s="44" t="s">
        <v>517</v>
      </c>
      <c r="E180" s="44" t="s">
        <v>538</v>
      </c>
      <c r="F180" s="44" t="s">
        <v>515</v>
      </c>
      <c r="G180" s="44">
        <v>1120110</v>
      </c>
      <c r="H180" s="44">
        <v>0</v>
      </c>
      <c r="I180" s="44">
        <v>10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>
      <c r="A181" s="44" t="str">
        <f>VLOOKUP(E181,來源檔!B:C,2,0)</f>
        <v>次世代莫德納</v>
      </c>
      <c r="B181" s="44">
        <v>180</v>
      </c>
      <c r="C181" s="44" t="s">
        <v>221</v>
      </c>
      <c r="D181" s="44" t="s">
        <v>513</v>
      </c>
      <c r="E181" s="44" t="s">
        <v>516</v>
      </c>
      <c r="F181" s="44" t="s">
        <v>515</v>
      </c>
      <c r="G181" s="44">
        <v>1111122</v>
      </c>
      <c r="H181" s="44">
        <v>0</v>
      </c>
      <c r="I181" s="44">
        <v>40</v>
      </c>
      <c r="J181" s="44">
        <v>0</v>
      </c>
      <c r="K181" s="44">
        <v>12</v>
      </c>
      <c r="L181" s="44">
        <v>0</v>
      </c>
      <c r="M181" s="44">
        <v>0</v>
      </c>
      <c r="N181" s="44">
        <v>28</v>
      </c>
    </row>
    <row r="182" spans="1:14">
      <c r="A182" s="44" t="str">
        <f>VLOOKUP(E182,來源檔!B:C,2,0)</f>
        <v>次世代莫德納</v>
      </c>
      <c r="B182" s="44">
        <v>181</v>
      </c>
      <c r="C182" s="44" t="s">
        <v>221</v>
      </c>
      <c r="D182" s="44" t="s">
        <v>513</v>
      </c>
      <c r="E182" s="44" t="s">
        <v>514</v>
      </c>
      <c r="F182" s="44" t="s">
        <v>515</v>
      </c>
      <c r="G182" s="44">
        <v>1111108</v>
      </c>
      <c r="H182" s="44">
        <v>30</v>
      </c>
      <c r="I182" s="44">
        <v>0</v>
      </c>
      <c r="J182" s="44">
        <v>0</v>
      </c>
      <c r="K182" s="44">
        <v>30</v>
      </c>
      <c r="L182" s="44">
        <v>0</v>
      </c>
      <c r="M182" s="44">
        <v>0</v>
      </c>
      <c r="N182" s="44">
        <v>0</v>
      </c>
    </row>
    <row r="183" spans="1:14">
      <c r="A183" s="44" t="str">
        <f>VLOOKUP(E183,來源檔!B:C,2,0)</f>
        <v>兒童BNT(5歲至11歲)</v>
      </c>
      <c r="B183" s="44">
        <v>182</v>
      </c>
      <c r="C183" s="44" t="s">
        <v>221</v>
      </c>
      <c r="D183" s="44" t="s">
        <v>517</v>
      </c>
      <c r="E183" s="44" t="s">
        <v>530</v>
      </c>
      <c r="F183" s="44" t="s">
        <v>515</v>
      </c>
      <c r="G183" s="44">
        <v>1111128</v>
      </c>
      <c r="H183" s="44">
        <v>7</v>
      </c>
      <c r="I183" s="44">
        <v>0</v>
      </c>
      <c r="J183" s="44">
        <v>0</v>
      </c>
      <c r="K183" s="44">
        <v>6</v>
      </c>
      <c r="L183" s="44">
        <v>0</v>
      </c>
      <c r="M183" s="44">
        <v>0</v>
      </c>
      <c r="N183" s="44">
        <v>1</v>
      </c>
    </row>
    <row r="184" spans="1:14">
      <c r="A184" s="44" t="str">
        <f>VLOOKUP(E184,來源檔!B:C,2,0)</f>
        <v>莫德納</v>
      </c>
      <c r="B184" s="44">
        <v>183</v>
      </c>
      <c r="C184" s="44" t="s">
        <v>221</v>
      </c>
      <c r="D184" s="44" t="s">
        <v>525</v>
      </c>
      <c r="E184" s="44" t="s">
        <v>526</v>
      </c>
      <c r="F184" s="44" t="s">
        <v>515</v>
      </c>
      <c r="G184" s="44">
        <v>1111205</v>
      </c>
      <c r="H184" s="44">
        <v>0</v>
      </c>
      <c r="I184" s="44">
        <v>10</v>
      </c>
      <c r="J184" s="44">
        <v>0</v>
      </c>
      <c r="K184" s="44">
        <v>3</v>
      </c>
      <c r="L184" s="44">
        <v>0</v>
      </c>
      <c r="M184" s="44">
        <v>0</v>
      </c>
      <c r="N184" s="44">
        <v>7</v>
      </c>
    </row>
    <row r="185" spans="1:14">
      <c r="A185" s="44" t="str">
        <f>VLOOKUP(E185,來源檔!B:C,2,0)</f>
        <v>Novavax</v>
      </c>
      <c r="B185" s="44">
        <v>184</v>
      </c>
      <c r="C185" s="44" t="s">
        <v>414</v>
      </c>
      <c r="D185" s="44" t="s">
        <v>519</v>
      </c>
      <c r="E185" s="44" t="s">
        <v>520</v>
      </c>
      <c r="F185" s="44" t="s">
        <v>515</v>
      </c>
      <c r="G185" s="44">
        <v>1111231</v>
      </c>
      <c r="H185" s="44">
        <v>1</v>
      </c>
      <c r="I185" s="44">
        <v>0</v>
      </c>
      <c r="J185" s="44">
        <v>0</v>
      </c>
      <c r="K185" s="44">
        <v>1</v>
      </c>
      <c r="L185" s="44">
        <v>0</v>
      </c>
      <c r="M185" s="44">
        <v>0</v>
      </c>
      <c r="N185" s="44">
        <v>0</v>
      </c>
    </row>
    <row r="186" spans="1:14">
      <c r="A186" s="44" t="str">
        <f>VLOOKUP(E186,來源檔!B:C,2,0)</f>
        <v>嬰幼兒BNT(6個月至4歲)</v>
      </c>
      <c r="B186" s="44">
        <v>185</v>
      </c>
      <c r="C186" s="44" t="s">
        <v>414</v>
      </c>
      <c r="D186" s="44" t="s">
        <v>517</v>
      </c>
      <c r="E186" s="44" t="s">
        <v>538</v>
      </c>
      <c r="F186" s="44" t="s">
        <v>515</v>
      </c>
      <c r="G186" s="44">
        <v>1120110</v>
      </c>
      <c r="H186" s="44">
        <v>0</v>
      </c>
      <c r="I186" s="44">
        <v>3</v>
      </c>
      <c r="J186" s="44">
        <v>0</v>
      </c>
      <c r="K186" s="44">
        <v>0</v>
      </c>
      <c r="L186" s="44">
        <v>0</v>
      </c>
      <c r="M186" s="44">
        <v>0</v>
      </c>
      <c r="N186" s="44">
        <v>3</v>
      </c>
    </row>
    <row r="187" spans="1:14">
      <c r="A187" s="44" t="str">
        <f>VLOOKUP(E187,來源檔!B:C,2,0)</f>
        <v>嬰幼兒莫德納(6個月至5歲)</v>
      </c>
      <c r="B187" s="44">
        <v>186</v>
      </c>
      <c r="C187" s="44" t="s">
        <v>414</v>
      </c>
      <c r="D187" s="44" t="s">
        <v>525</v>
      </c>
      <c r="E187" s="44" t="s">
        <v>533</v>
      </c>
      <c r="F187" s="44" t="s">
        <v>515</v>
      </c>
      <c r="G187" s="44">
        <v>1111122</v>
      </c>
      <c r="H187" s="44">
        <v>10</v>
      </c>
      <c r="I187" s="44">
        <v>0</v>
      </c>
      <c r="J187" s="44">
        <v>0</v>
      </c>
      <c r="K187" s="44">
        <v>6</v>
      </c>
      <c r="L187" s="44">
        <v>0</v>
      </c>
      <c r="M187" s="44">
        <v>0</v>
      </c>
      <c r="N187" s="44">
        <v>4</v>
      </c>
    </row>
    <row r="188" spans="1:14">
      <c r="A188" s="44" t="str">
        <f>VLOOKUP(E188,來源檔!B:C,2,0)</f>
        <v>次世代莫德納</v>
      </c>
      <c r="B188" s="44">
        <v>187</v>
      </c>
      <c r="C188" s="44" t="s">
        <v>414</v>
      </c>
      <c r="D188" s="44" t="s">
        <v>513</v>
      </c>
      <c r="E188" s="44" t="s">
        <v>516</v>
      </c>
      <c r="F188" s="44" t="s">
        <v>515</v>
      </c>
      <c r="G188" s="44">
        <v>1111122</v>
      </c>
      <c r="H188" s="44">
        <v>80</v>
      </c>
      <c r="I188" s="44">
        <v>0</v>
      </c>
      <c r="J188" s="44">
        <v>0</v>
      </c>
      <c r="K188" s="44">
        <v>61</v>
      </c>
      <c r="L188" s="44">
        <v>0</v>
      </c>
      <c r="M188" s="44">
        <v>0</v>
      </c>
      <c r="N188" s="44">
        <v>19</v>
      </c>
    </row>
    <row r="189" spans="1:14">
      <c r="A189" s="44" t="str">
        <f>VLOOKUP(E189,來源檔!B:C,2,0)</f>
        <v>嬰幼兒BNT(6個月至4歲)</v>
      </c>
      <c r="B189" s="44">
        <v>188</v>
      </c>
      <c r="C189" s="44" t="s">
        <v>414</v>
      </c>
      <c r="D189" s="44" t="s">
        <v>517</v>
      </c>
      <c r="E189" s="44" t="s">
        <v>544</v>
      </c>
      <c r="F189" s="44" t="s">
        <v>515</v>
      </c>
      <c r="G189" s="44">
        <v>1111101</v>
      </c>
      <c r="H189" s="44">
        <v>2</v>
      </c>
      <c r="I189" s="44">
        <v>0</v>
      </c>
      <c r="J189" s="44">
        <v>0</v>
      </c>
      <c r="K189" s="44">
        <v>2</v>
      </c>
      <c r="L189" s="44">
        <v>0</v>
      </c>
      <c r="M189" s="44">
        <v>0</v>
      </c>
      <c r="N189" s="44">
        <v>0</v>
      </c>
    </row>
    <row r="190" spans="1:14">
      <c r="A190" s="44" t="str">
        <f>VLOOKUP(E190,來源檔!B:C,2,0)</f>
        <v>成人BNT</v>
      </c>
      <c r="B190" s="44">
        <v>189</v>
      </c>
      <c r="C190" s="44" t="s">
        <v>414</v>
      </c>
      <c r="D190" s="44" t="s">
        <v>517</v>
      </c>
      <c r="E190" s="44" t="s">
        <v>532</v>
      </c>
      <c r="F190" s="44" t="s">
        <v>515</v>
      </c>
      <c r="G190" s="44">
        <v>1111208</v>
      </c>
      <c r="H190" s="44">
        <v>0</v>
      </c>
      <c r="I190" s="44">
        <v>7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>
      <c r="A191" s="44" t="str">
        <f>VLOOKUP(E191,來源檔!B:C,2,0)</f>
        <v>成人BNT</v>
      </c>
      <c r="B191" s="44">
        <v>190</v>
      </c>
      <c r="C191" s="44" t="s">
        <v>414</v>
      </c>
      <c r="D191" s="44" t="s">
        <v>517</v>
      </c>
      <c r="E191" s="44" t="s">
        <v>543</v>
      </c>
      <c r="F191" s="44" t="s">
        <v>515</v>
      </c>
      <c r="G191" s="44">
        <v>1111116</v>
      </c>
      <c r="H191" s="44">
        <v>8</v>
      </c>
      <c r="I191" s="44">
        <v>0</v>
      </c>
      <c r="J191" s="44">
        <v>0</v>
      </c>
      <c r="K191" s="44">
        <v>8</v>
      </c>
      <c r="L191" s="44">
        <v>0</v>
      </c>
      <c r="M191" s="44">
        <v>0</v>
      </c>
      <c r="N191" s="44">
        <v>0</v>
      </c>
    </row>
    <row r="192" spans="1:14">
      <c r="A192" s="44" t="str">
        <f>VLOOKUP(E192,來源檔!B:C,2,0)</f>
        <v>嬰幼兒BNT(6個月至4歲)</v>
      </c>
      <c r="B192" s="44">
        <v>191</v>
      </c>
      <c r="C192" s="44" t="s">
        <v>414</v>
      </c>
      <c r="D192" s="44" t="s">
        <v>517</v>
      </c>
      <c r="E192" s="44" t="s">
        <v>540</v>
      </c>
      <c r="F192" s="44" t="s">
        <v>515</v>
      </c>
      <c r="G192" s="44">
        <v>1111114</v>
      </c>
      <c r="H192" s="44">
        <v>10</v>
      </c>
      <c r="I192" s="44">
        <v>0</v>
      </c>
      <c r="J192" s="44">
        <v>0</v>
      </c>
      <c r="K192" s="44">
        <v>10</v>
      </c>
      <c r="L192" s="44">
        <v>0</v>
      </c>
      <c r="M192" s="44">
        <v>0</v>
      </c>
      <c r="N192" s="44">
        <v>0</v>
      </c>
    </row>
    <row r="193" spans="1:14">
      <c r="A193" s="44" t="str">
        <f>VLOOKUP(E193,來源檔!B:C,2,0)</f>
        <v>兒童BNT(5歲至11歲)</v>
      </c>
      <c r="B193" s="44">
        <v>192</v>
      </c>
      <c r="C193" s="44" t="s">
        <v>414</v>
      </c>
      <c r="D193" s="44" t="s">
        <v>517</v>
      </c>
      <c r="E193" s="44" t="s">
        <v>522</v>
      </c>
      <c r="F193" s="44" t="s">
        <v>515</v>
      </c>
      <c r="G193" s="44">
        <v>1111107</v>
      </c>
      <c r="H193" s="44">
        <v>3</v>
      </c>
      <c r="I193" s="44">
        <v>0</v>
      </c>
      <c r="J193" s="44">
        <v>0</v>
      </c>
      <c r="K193" s="44">
        <v>3</v>
      </c>
      <c r="L193" s="44">
        <v>0</v>
      </c>
      <c r="M193" s="44">
        <v>0</v>
      </c>
      <c r="N193" s="44">
        <v>0</v>
      </c>
    </row>
    <row r="194" spans="1:14">
      <c r="A194" s="44" t="str">
        <f>VLOOKUP(E194,來源檔!B:C,2,0)</f>
        <v>高端</v>
      </c>
      <c r="B194" s="44">
        <v>193</v>
      </c>
      <c r="C194" s="44" t="s">
        <v>414</v>
      </c>
      <c r="D194" s="44" t="s">
        <v>527</v>
      </c>
      <c r="E194" s="44" t="s">
        <v>545</v>
      </c>
      <c r="F194" s="44" t="s">
        <v>515</v>
      </c>
      <c r="G194" s="44">
        <v>1111115</v>
      </c>
      <c r="H194" s="44">
        <v>0</v>
      </c>
      <c r="I194" s="44">
        <v>2</v>
      </c>
      <c r="J194" s="44">
        <v>0</v>
      </c>
      <c r="K194" s="44">
        <v>1</v>
      </c>
      <c r="L194" s="44">
        <v>0</v>
      </c>
      <c r="M194" s="44">
        <v>0</v>
      </c>
      <c r="N194" s="44">
        <v>1</v>
      </c>
    </row>
    <row r="195" spans="1:14">
      <c r="A195" s="44" t="str">
        <f>VLOOKUP(E195,來源檔!B:C,2,0)</f>
        <v>嬰幼兒BNT(6個月至4歲)</v>
      </c>
      <c r="B195" s="44">
        <v>194</v>
      </c>
      <c r="C195" s="44" t="s">
        <v>331</v>
      </c>
      <c r="D195" s="44" t="s">
        <v>517</v>
      </c>
      <c r="E195" s="44" t="s">
        <v>534</v>
      </c>
      <c r="F195" s="44" t="s">
        <v>515</v>
      </c>
      <c r="G195" s="44">
        <v>1111220</v>
      </c>
      <c r="H195" s="44">
        <v>3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3</v>
      </c>
    </row>
    <row r="196" spans="1:14">
      <c r="A196" s="44" t="str">
        <f>VLOOKUP(E196,來源檔!B:C,2,0)</f>
        <v>兒童BNT(5歲至11歲)</v>
      </c>
      <c r="B196" s="44">
        <v>195</v>
      </c>
      <c r="C196" s="44" t="s">
        <v>331</v>
      </c>
      <c r="D196" s="44" t="s">
        <v>517</v>
      </c>
      <c r="E196" s="44" t="s">
        <v>518</v>
      </c>
      <c r="F196" s="44" t="s">
        <v>515</v>
      </c>
      <c r="G196" s="44">
        <v>1111220</v>
      </c>
      <c r="H196" s="44">
        <v>3</v>
      </c>
      <c r="I196" s="44">
        <v>0</v>
      </c>
      <c r="J196" s="44">
        <v>0</v>
      </c>
      <c r="K196" s="44">
        <v>3</v>
      </c>
      <c r="L196" s="44">
        <v>0</v>
      </c>
      <c r="M196" s="44">
        <v>0</v>
      </c>
      <c r="N196" s="44">
        <v>0</v>
      </c>
    </row>
    <row r="197" spans="1:14">
      <c r="A197" s="44" t="str">
        <f>VLOOKUP(E197,來源檔!B:C,2,0)</f>
        <v>次世代莫德納</v>
      </c>
      <c r="B197" s="44">
        <v>196</v>
      </c>
      <c r="C197" s="44" t="s">
        <v>331</v>
      </c>
      <c r="D197" s="44" t="s">
        <v>513</v>
      </c>
      <c r="E197" s="44" t="s">
        <v>516</v>
      </c>
      <c r="F197" s="44" t="s">
        <v>515</v>
      </c>
      <c r="G197" s="44">
        <v>1111122</v>
      </c>
      <c r="H197" s="44">
        <v>0</v>
      </c>
      <c r="I197" s="44">
        <v>12</v>
      </c>
      <c r="J197" s="44">
        <v>0</v>
      </c>
      <c r="K197" s="44">
        <v>6</v>
      </c>
      <c r="L197" s="44">
        <v>0</v>
      </c>
      <c r="M197" s="44">
        <v>0</v>
      </c>
      <c r="N197" s="44">
        <v>6</v>
      </c>
    </row>
    <row r="198" spans="1:14">
      <c r="A198" s="44" t="str">
        <f>VLOOKUP(E198,來源檔!B:C,2,0)</f>
        <v>次世代莫德納</v>
      </c>
      <c r="B198" s="44">
        <v>197</v>
      </c>
      <c r="C198" s="44" t="s">
        <v>331</v>
      </c>
      <c r="D198" s="44" t="s">
        <v>513</v>
      </c>
      <c r="E198" s="44" t="s">
        <v>514</v>
      </c>
      <c r="F198" s="44" t="s">
        <v>515</v>
      </c>
      <c r="G198" s="44">
        <v>1111108</v>
      </c>
      <c r="H198" s="44">
        <v>6</v>
      </c>
      <c r="I198" s="44">
        <v>0</v>
      </c>
      <c r="J198" s="44">
        <v>0</v>
      </c>
      <c r="K198" s="44">
        <v>6</v>
      </c>
      <c r="L198" s="44">
        <v>0</v>
      </c>
      <c r="M198" s="44">
        <v>0</v>
      </c>
      <c r="N198" s="44">
        <v>0</v>
      </c>
    </row>
    <row r="199" spans="1:14">
      <c r="A199" s="44" t="str">
        <f>VLOOKUP(E199,來源檔!B:C,2,0)</f>
        <v>次世代莫德納</v>
      </c>
      <c r="B199" s="44">
        <v>198</v>
      </c>
      <c r="C199" s="44" t="s">
        <v>216</v>
      </c>
      <c r="D199" s="44" t="s">
        <v>513</v>
      </c>
      <c r="E199" s="44" t="s">
        <v>514</v>
      </c>
      <c r="F199" s="44" t="s">
        <v>515</v>
      </c>
      <c r="G199" s="44">
        <v>1111108</v>
      </c>
      <c r="H199" s="44">
        <v>5</v>
      </c>
      <c r="I199" s="44">
        <v>10</v>
      </c>
      <c r="J199" s="44">
        <v>0</v>
      </c>
      <c r="K199" s="44">
        <v>15</v>
      </c>
      <c r="L199" s="44">
        <v>0</v>
      </c>
      <c r="M199" s="44">
        <v>0</v>
      </c>
      <c r="N199" s="44">
        <v>0</v>
      </c>
    </row>
    <row r="200" spans="1:14">
      <c r="A200" s="44" t="str">
        <f>VLOOKUP(E200,來源檔!B:C,2,0)</f>
        <v>Novavax</v>
      </c>
      <c r="B200" s="44">
        <v>199</v>
      </c>
      <c r="C200" s="44" t="s">
        <v>216</v>
      </c>
      <c r="D200" s="44" t="s">
        <v>519</v>
      </c>
      <c r="E200" s="44" t="s">
        <v>520</v>
      </c>
      <c r="F200" s="44" t="s">
        <v>515</v>
      </c>
      <c r="G200" s="44">
        <v>1111231</v>
      </c>
      <c r="H200" s="44">
        <v>3</v>
      </c>
      <c r="I200" s="44">
        <v>5</v>
      </c>
      <c r="J200" s="44">
        <v>0</v>
      </c>
      <c r="K200" s="44">
        <v>5</v>
      </c>
      <c r="L200" s="44">
        <v>0</v>
      </c>
      <c r="M200" s="44">
        <v>0</v>
      </c>
      <c r="N200" s="44">
        <v>3</v>
      </c>
    </row>
    <row r="201" spans="1:14">
      <c r="A201" s="44" t="str">
        <f>VLOOKUP(E201,來源檔!B:C,2,0)</f>
        <v>成人BNT</v>
      </c>
      <c r="B201" s="44">
        <v>200</v>
      </c>
      <c r="C201" s="44" t="s">
        <v>216</v>
      </c>
      <c r="D201" s="44" t="s">
        <v>517</v>
      </c>
      <c r="E201" s="44" t="s">
        <v>543</v>
      </c>
      <c r="F201" s="44" t="s">
        <v>515</v>
      </c>
      <c r="G201" s="44">
        <v>1111116</v>
      </c>
      <c r="H201" s="44">
        <v>0</v>
      </c>
      <c r="I201" s="44">
        <v>2</v>
      </c>
      <c r="J201" s="44">
        <v>0</v>
      </c>
      <c r="K201" s="44">
        <v>2</v>
      </c>
      <c r="L201" s="44">
        <v>0</v>
      </c>
      <c r="M201" s="44">
        <v>0</v>
      </c>
      <c r="N201" s="44">
        <v>0</v>
      </c>
    </row>
    <row r="202" spans="1:14">
      <c r="A202" s="44" t="str">
        <f>VLOOKUP(E202,來源檔!B:C,2,0)</f>
        <v>次世代莫德納</v>
      </c>
      <c r="B202" s="44">
        <v>201</v>
      </c>
      <c r="C202" s="44" t="s">
        <v>216</v>
      </c>
      <c r="D202" s="44" t="s">
        <v>513</v>
      </c>
      <c r="E202" s="44" t="s">
        <v>516</v>
      </c>
      <c r="F202" s="44" t="s">
        <v>515</v>
      </c>
      <c r="G202" s="44">
        <v>1111122</v>
      </c>
      <c r="H202" s="44">
        <v>0</v>
      </c>
      <c r="I202" s="44">
        <v>10</v>
      </c>
      <c r="J202" s="44">
        <v>0</v>
      </c>
      <c r="K202" s="44">
        <v>7</v>
      </c>
      <c r="L202" s="44">
        <v>0</v>
      </c>
      <c r="M202" s="44">
        <v>0</v>
      </c>
      <c r="N202" s="44">
        <v>3</v>
      </c>
    </row>
    <row r="203" spans="1:14">
      <c r="A203" s="44" t="str">
        <f>VLOOKUP(E203,來源檔!B:C,2,0)</f>
        <v>成人BNT</v>
      </c>
      <c r="B203" s="44">
        <v>202</v>
      </c>
      <c r="C203" s="44" t="s">
        <v>216</v>
      </c>
      <c r="D203" s="44" t="s">
        <v>517</v>
      </c>
      <c r="E203" s="44" t="s">
        <v>532</v>
      </c>
      <c r="F203" s="44" t="s">
        <v>515</v>
      </c>
      <c r="G203" s="44">
        <v>1111208</v>
      </c>
      <c r="H203" s="44">
        <v>0</v>
      </c>
      <c r="I203" s="44">
        <v>3</v>
      </c>
      <c r="J203" s="44">
        <v>0</v>
      </c>
      <c r="K203" s="44">
        <v>0</v>
      </c>
      <c r="L203" s="44">
        <v>0</v>
      </c>
      <c r="M203" s="44">
        <v>0</v>
      </c>
      <c r="N203" s="44">
        <v>3</v>
      </c>
    </row>
    <row r="204" spans="1:14">
      <c r="A204" s="44" t="str">
        <f>VLOOKUP(E204,來源檔!B:C,2,0)</f>
        <v>Novavax</v>
      </c>
      <c r="B204" s="44">
        <v>203</v>
      </c>
      <c r="C204" s="44" t="s">
        <v>146</v>
      </c>
      <c r="D204" s="44" t="s">
        <v>519</v>
      </c>
      <c r="E204" s="44" t="s">
        <v>520</v>
      </c>
      <c r="F204" s="44" t="s">
        <v>515</v>
      </c>
      <c r="G204" s="44">
        <v>1111231</v>
      </c>
      <c r="H204" s="44">
        <v>2</v>
      </c>
      <c r="I204" s="44">
        <v>2</v>
      </c>
      <c r="J204" s="44">
        <v>0</v>
      </c>
      <c r="K204" s="44">
        <v>2</v>
      </c>
      <c r="L204" s="44">
        <v>0</v>
      </c>
      <c r="M204" s="44">
        <v>0</v>
      </c>
      <c r="N204" s="44">
        <v>2</v>
      </c>
    </row>
    <row r="205" spans="1:14">
      <c r="A205" s="44" t="str">
        <f>VLOOKUP(E205,來源檔!B:C,2,0)</f>
        <v>莫德納</v>
      </c>
      <c r="B205" s="44">
        <v>204</v>
      </c>
      <c r="C205" s="44" t="s">
        <v>146</v>
      </c>
      <c r="D205" s="44" t="s">
        <v>525</v>
      </c>
      <c r="E205" s="44" t="s">
        <v>526</v>
      </c>
      <c r="F205" s="44" t="s">
        <v>515</v>
      </c>
      <c r="G205" s="44">
        <v>1111205</v>
      </c>
      <c r="H205" s="44">
        <v>0</v>
      </c>
      <c r="I205" s="44">
        <v>5</v>
      </c>
      <c r="J205" s="44">
        <v>0</v>
      </c>
      <c r="K205" s="44">
        <v>3</v>
      </c>
      <c r="L205" s="44">
        <v>0</v>
      </c>
      <c r="M205" s="44">
        <v>0</v>
      </c>
      <c r="N205" s="44">
        <v>2</v>
      </c>
    </row>
    <row r="206" spans="1:14">
      <c r="A206" s="44" t="str">
        <f>VLOOKUP(E206,來源檔!B:C,2,0)</f>
        <v>嬰幼兒莫德納(6個月至5歲)</v>
      </c>
      <c r="B206" s="44">
        <v>205</v>
      </c>
      <c r="C206" s="44" t="s">
        <v>146</v>
      </c>
      <c r="D206" s="44" t="s">
        <v>525</v>
      </c>
      <c r="E206" s="44" t="s">
        <v>533</v>
      </c>
      <c r="F206" s="44" t="s">
        <v>515</v>
      </c>
      <c r="G206" s="44">
        <v>1111122</v>
      </c>
      <c r="H206" s="44">
        <v>7</v>
      </c>
      <c r="I206" s="44">
        <v>9</v>
      </c>
      <c r="J206" s="44">
        <v>0</v>
      </c>
      <c r="K206" s="44">
        <v>12</v>
      </c>
      <c r="L206" s="44">
        <v>0</v>
      </c>
      <c r="M206" s="44">
        <v>0</v>
      </c>
      <c r="N206" s="44">
        <v>4</v>
      </c>
    </row>
    <row r="207" spans="1:14">
      <c r="A207" s="44" t="str">
        <f>VLOOKUP(E207,來源檔!B:C,2,0)</f>
        <v>成人BNT</v>
      </c>
      <c r="B207" s="44">
        <v>206</v>
      </c>
      <c r="C207" s="44" t="s">
        <v>146</v>
      </c>
      <c r="D207" s="44" t="s">
        <v>517</v>
      </c>
      <c r="E207" s="44" t="s">
        <v>543</v>
      </c>
      <c r="F207" s="44" t="s">
        <v>515</v>
      </c>
      <c r="G207" s="44">
        <v>1111116</v>
      </c>
      <c r="H207" s="44">
        <v>10</v>
      </c>
      <c r="I207" s="44">
        <v>0</v>
      </c>
      <c r="J207" s="44">
        <v>0</v>
      </c>
      <c r="K207" s="44">
        <v>10</v>
      </c>
      <c r="L207" s="44">
        <v>0</v>
      </c>
      <c r="M207" s="44">
        <v>0</v>
      </c>
      <c r="N207" s="44">
        <v>0</v>
      </c>
    </row>
    <row r="208" spans="1:14">
      <c r="A208" s="44" t="str">
        <f>VLOOKUP(E208,來源檔!B:C,2,0)</f>
        <v>成人BNT</v>
      </c>
      <c r="B208" s="44">
        <v>207</v>
      </c>
      <c r="C208" s="44" t="s">
        <v>146</v>
      </c>
      <c r="D208" s="44" t="s">
        <v>517</v>
      </c>
      <c r="E208" s="44" t="s">
        <v>532</v>
      </c>
      <c r="F208" s="44" t="s">
        <v>515</v>
      </c>
      <c r="G208" s="44">
        <v>1111208</v>
      </c>
      <c r="H208" s="44">
        <v>0</v>
      </c>
      <c r="I208" s="44">
        <v>14</v>
      </c>
      <c r="J208" s="44">
        <v>0</v>
      </c>
      <c r="K208" s="44">
        <v>1</v>
      </c>
      <c r="L208" s="44">
        <v>0</v>
      </c>
      <c r="M208" s="44">
        <v>0</v>
      </c>
      <c r="N208" s="44">
        <v>13</v>
      </c>
    </row>
    <row r="209" spans="1:14">
      <c r="A209" s="44" t="str">
        <f>VLOOKUP(E209,來源檔!B:C,2,0)</f>
        <v>莫德納</v>
      </c>
      <c r="B209" s="44">
        <v>208</v>
      </c>
      <c r="C209" s="44" t="s">
        <v>146</v>
      </c>
      <c r="D209" s="44" t="s">
        <v>525</v>
      </c>
      <c r="E209" s="44" t="s">
        <v>537</v>
      </c>
      <c r="F209" s="44" t="s">
        <v>515</v>
      </c>
      <c r="G209" s="44">
        <v>1111122</v>
      </c>
      <c r="H209" s="44">
        <v>3</v>
      </c>
      <c r="I209" s="44">
        <v>0</v>
      </c>
      <c r="J209" s="44">
        <v>0</v>
      </c>
      <c r="K209" s="44">
        <v>3</v>
      </c>
      <c r="L209" s="44">
        <v>0</v>
      </c>
      <c r="M209" s="44">
        <v>0</v>
      </c>
      <c r="N209" s="44">
        <v>0</v>
      </c>
    </row>
    <row r="210" spans="1:14">
      <c r="A210" s="44" t="str">
        <f>VLOOKUP(E210,來源檔!B:C,2,0)</f>
        <v>次世代莫德納</v>
      </c>
      <c r="B210" s="44">
        <v>209</v>
      </c>
      <c r="C210" s="44" t="s">
        <v>146</v>
      </c>
      <c r="D210" s="44" t="s">
        <v>513</v>
      </c>
      <c r="E210" s="44" t="s">
        <v>516</v>
      </c>
      <c r="F210" s="44" t="s">
        <v>515</v>
      </c>
      <c r="G210" s="44">
        <v>1111122</v>
      </c>
      <c r="H210" s="44">
        <v>20</v>
      </c>
      <c r="I210" s="44">
        <v>20</v>
      </c>
      <c r="J210" s="44">
        <v>0</v>
      </c>
      <c r="K210" s="44">
        <v>27</v>
      </c>
      <c r="L210" s="44">
        <v>0</v>
      </c>
      <c r="M210" s="44">
        <v>0</v>
      </c>
      <c r="N210" s="44">
        <v>13</v>
      </c>
    </row>
    <row r="211" spans="1:14">
      <c r="A211" s="44" t="str">
        <f>VLOOKUP(E211,來源檔!B:C,2,0)</f>
        <v>次世代莫德納</v>
      </c>
      <c r="B211" s="44">
        <v>210</v>
      </c>
      <c r="C211" s="44" t="s">
        <v>463</v>
      </c>
      <c r="D211" s="44" t="s">
        <v>513</v>
      </c>
      <c r="E211" s="44" t="s">
        <v>514</v>
      </c>
      <c r="F211" s="44" t="s">
        <v>515</v>
      </c>
      <c r="G211" s="44">
        <v>1111108</v>
      </c>
      <c r="H211" s="44">
        <v>7</v>
      </c>
      <c r="I211" s="44">
        <v>0</v>
      </c>
      <c r="J211" s="44">
        <v>0</v>
      </c>
      <c r="K211" s="44">
        <v>7</v>
      </c>
      <c r="L211" s="44">
        <v>0</v>
      </c>
      <c r="M211" s="44">
        <v>0</v>
      </c>
      <c r="N211" s="44">
        <v>0</v>
      </c>
    </row>
    <row r="212" spans="1:14">
      <c r="A212" s="44" t="str">
        <f>VLOOKUP(E212,來源檔!B:C,2,0)</f>
        <v>嬰幼兒莫德納(6個月至5歲)</v>
      </c>
      <c r="B212" s="44">
        <v>211</v>
      </c>
      <c r="C212" s="44" t="s">
        <v>95</v>
      </c>
      <c r="D212" s="44" t="s">
        <v>525</v>
      </c>
      <c r="E212" s="44" t="s">
        <v>542</v>
      </c>
      <c r="F212" s="44" t="s">
        <v>515</v>
      </c>
      <c r="G212" s="44">
        <v>1111205</v>
      </c>
      <c r="H212" s="44">
        <v>0</v>
      </c>
      <c r="I212" s="44">
        <v>1</v>
      </c>
      <c r="J212" s="44">
        <v>0</v>
      </c>
      <c r="K212" s="44">
        <v>0</v>
      </c>
      <c r="L212" s="44">
        <v>0</v>
      </c>
      <c r="M212" s="44">
        <v>0</v>
      </c>
      <c r="N212" s="44">
        <v>1</v>
      </c>
    </row>
    <row r="213" spans="1:14">
      <c r="A213" s="44" t="str">
        <f>VLOOKUP(E213,來源檔!B:C,2,0)</f>
        <v>嬰幼兒BNT(6個月至4歲)</v>
      </c>
      <c r="B213" s="44">
        <v>212</v>
      </c>
      <c r="C213" s="44" t="s">
        <v>95</v>
      </c>
      <c r="D213" s="44" t="s">
        <v>517</v>
      </c>
      <c r="E213" s="44" t="s">
        <v>539</v>
      </c>
      <c r="F213" s="44" t="s">
        <v>515</v>
      </c>
      <c r="G213" s="44">
        <v>1111128</v>
      </c>
      <c r="H213" s="44">
        <v>1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0</v>
      </c>
    </row>
    <row r="214" spans="1:14">
      <c r="A214" s="44" t="str">
        <f>VLOOKUP(E214,來源檔!B:C,2,0)</f>
        <v>嬰幼兒BNT(6個月至4歲)</v>
      </c>
      <c r="B214" s="44">
        <v>213</v>
      </c>
      <c r="C214" s="44" t="s">
        <v>95</v>
      </c>
      <c r="D214" s="44" t="s">
        <v>517</v>
      </c>
      <c r="E214" s="44" t="s">
        <v>540</v>
      </c>
      <c r="F214" s="44" t="s">
        <v>515</v>
      </c>
      <c r="G214" s="44">
        <v>1111114</v>
      </c>
      <c r="H214" s="44">
        <v>0</v>
      </c>
      <c r="I214" s="44">
        <v>1</v>
      </c>
      <c r="J214" s="44">
        <v>0</v>
      </c>
      <c r="K214" s="44">
        <v>1</v>
      </c>
      <c r="L214" s="44">
        <v>0</v>
      </c>
      <c r="M214" s="44">
        <v>0</v>
      </c>
      <c r="N214" s="44">
        <v>0</v>
      </c>
    </row>
    <row r="215" spans="1:14">
      <c r="A215" s="44" t="str">
        <f>VLOOKUP(E215,來源檔!B:C,2,0)</f>
        <v>莫德納</v>
      </c>
      <c r="B215" s="44">
        <v>214</v>
      </c>
      <c r="C215" s="44" t="s">
        <v>95</v>
      </c>
      <c r="D215" s="44" t="s">
        <v>525</v>
      </c>
      <c r="E215" s="44" t="s">
        <v>537</v>
      </c>
      <c r="F215" s="44" t="s">
        <v>515</v>
      </c>
      <c r="G215" s="44">
        <v>1111122</v>
      </c>
      <c r="H215" s="44">
        <v>1</v>
      </c>
      <c r="I215" s="44">
        <v>0</v>
      </c>
      <c r="J215" s="44">
        <v>0</v>
      </c>
      <c r="K215" s="44">
        <v>1</v>
      </c>
      <c r="L215" s="44">
        <v>0</v>
      </c>
      <c r="M215" s="44">
        <v>0</v>
      </c>
      <c r="N215" s="44">
        <v>0</v>
      </c>
    </row>
    <row r="216" spans="1:14">
      <c r="A216" s="44" t="str">
        <f>VLOOKUP(E216,來源檔!B:C,2,0)</f>
        <v>嬰幼兒BNT(6個月至4歲)</v>
      </c>
      <c r="B216" s="44">
        <v>215</v>
      </c>
      <c r="C216" s="44" t="s">
        <v>95</v>
      </c>
      <c r="D216" s="44" t="s">
        <v>517</v>
      </c>
      <c r="E216" s="44" t="s">
        <v>538</v>
      </c>
      <c r="F216" s="44" t="s">
        <v>515</v>
      </c>
      <c r="G216" s="44">
        <v>1120110</v>
      </c>
      <c r="H216" s="44">
        <v>0</v>
      </c>
      <c r="I216" s="44">
        <v>1</v>
      </c>
      <c r="J216" s="44">
        <v>0</v>
      </c>
      <c r="K216" s="44">
        <v>0</v>
      </c>
      <c r="L216" s="44">
        <v>0</v>
      </c>
      <c r="M216" s="44">
        <v>0</v>
      </c>
      <c r="N216" s="44">
        <v>1</v>
      </c>
    </row>
    <row r="217" spans="1:14">
      <c r="A217" s="44" t="str">
        <f>VLOOKUP(E217,來源檔!B:C,2,0)</f>
        <v>嬰幼兒莫德納(6個月至5歲)</v>
      </c>
      <c r="B217" s="44">
        <v>216</v>
      </c>
      <c r="C217" s="44" t="s">
        <v>95</v>
      </c>
      <c r="D217" s="44" t="s">
        <v>525</v>
      </c>
      <c r="E217" s="44" t="s">
        <v>533</v>
      </c>
      <c r="F217" s="44" t="s">
        <v>515</v>
      </c>
      <c r="G217" s="44">
        <v>1111122</v>
      </c>
      <c r="H217" s="44">
        <v>0</v>
      </c>
      <c r="I217" s="44">
        <v>1</v>
      </c>
      <c r="J217" s="44">
        <v>0</v>
      </c>
      <c r="K217" s="44">
        <v>0</v>
      </c>
      <c r="L217" s="44">
        <v>0</v>
      </c>
      <c r="M217" s="44">
        <v>0</v>
      </c>
      <c r="N217" s="44">
        <v>1</v>
      </c>
    </row>
    <row r="218" spans="1:14">
      <c r="A218" s="44" t="str">
        <f>VLOOKUP(E218,來源檔!B:C,2,0)</f>
        <v>莫德納</v>
      </c>
      <c r="B218" s="44">
        <v>217</v>
      </c>
      <c r="C218" s="44" t="s">
        <v>95</v>
      </c>
      <c r="D218" s="44" t="s">
        <v>525</v>
      </c>
      <c r="E218" s="44" t="s">
        <v>526</v>
      </c>
      <c r="F218" s="44" t="s">
        <v>515</v>
      </c>
      <c r="G218" s="44">
        <v>1111205</v>
      </c>
      <c r="H218" s="44">
        <v>0</v>
      </c>
      <c r="I218" s="44">
        <v>2</v>
      </c>
      <c r="J218" s="44">
        <v>0</v>
      </c>
      <c r="K218" s="44">
        <v>0</v>
      </c>
      <c r="L218" s="44">
        <v>0</v>
      </c>
      <c r="M218" s="44">
        <v>0</v>
      </c>
      <c r="N218" s="44">
        <v>2</v>
      </c>
    </row>
    <row r="219" spans="1:14">
      <c r="A219" s="44" t="str">
        <f>VLOOKUP(E219,來源檔!B:C,2,0)</f>
        <v>次世代莫德納</v>
      </c>
      <c r="B219" s="44">
        <v>218</v>
      </c>
      <c r="C219" s="44" t="s">
        <v>95</v>
      </c>
      <c r="D219" s="44" t="s">
        <v>513</v>
      </c>
      <c r="E219" s="44" t="s">
        <v>516</v>
      </c>
      <c r="F219" s="44" t="s">
        <v>515</v>
      </c>
      <c r="G219" s="44">
        <v>1111122</v>
      </c>
      <c r="H219" s="44">
        <v>33</v>
      </c>
      <c r="I219" s="44">
        <v>2</v>
      </c>
      <c r="J219" s="44">
        <v>10</v>
      </c>
      <c r="K219" s="44">
        <v>24</v>
      </c>
      <c r="L219" s="44">
        <v>0</v>
      </c>
      <c r="M219" s="44">
        <v>0</v>
      </c>
      <c r="N219" s="44">
        <v>1</v>
      </c>
    </row>
    <row r="220" spans="1:14">
      <c r="A220" s="44" t="str">
        <f>VLOOKUP(E220,來源檔!B:C,2,0)</f>
        <v>兒童BNT(5歲至11歲)</v>
      </c>
      <c r="B220" s="44">
        <v>219</v>
      </c>
      <c r="C220" s="44" t="s">
        <v>95</v>
      </c>
      <c r="D220" s="44" t="s">
        <v>517</v>
      </c>
      <c r="E220" s="44" t="s">
        <v>518</v>
      </c>
      <c r="F220" s="44" t="s">
        <v>515</v>
      </c>
      <c r="G220" s="44">
        <v>1111220</v>
      </c>
      <c r="H220" s="44">
        <v>3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3</v>
      </c>
    </row>
    <row r="221" spans="1:14">
      <c r="A221" s="44" t="str">
        <f>VLOOKUP(E221,來源檔!B:C,2,0)</f>
        <v>成人BNT</v>
      </c>
      <c r="B221" s="44">
        <v>220</v>
      </c>
      <c r="C221" s="44" t="s">
        <v>95</v>
      </c>
      <c r="D221" s="44" t="s">
        <v>517</v>
      </c>
      <c r="E221" s="44" t="s">
        <v>532</v>
      </c>
      <c r="F221" s="44" t="s">
        <v>515</v>
      </c>
      <c r="G221" s="44">
        <v>1111208</v>
      </c>
      <c r="H221" s="44">
        <v>0</v>
      </c>
      <c r="I221" s="44">
        <v>2</v>
      </c>
      <c r="J221" s="44">
        <v>0</v>
      </c>
      <c r="K221" s="44">
        <v>1</v>
      </c>
      <c r="L221" s="44">
        <v>0</v>
      </c>
      <c r="M221" s="44">
        <v>0</v>
      </c>
      <c r="N221" s="44">
        <v>1</v>
      </c>
    </row>
    <row r="222" spans="1:14">
      <c r="A222" s="44" t="str">
        <f>VLOOKUP(E222,來源檔!B:C,2,0)</f>
        <v>嬰幼兒莫德納(6個月至5歲)</v>
      </c>
      <c r="B222" s="44">
        <v>221</v>
      </c>
      <c r="C222" s="44" t="s">
        <v>95</v>
      </c>
      <c r="D222" s="44" t="s">
        <v>525</v>
      </c>
      <c r="E222" s="44" t="s">
        <v>535</v>
      </c>
      <c r="F222" s="44" t="s">
        <v>515</v>
      </c>
      <c r="G222" s="44">
        <v>1111108</v>
      </c>
      <c r="H222" s="44">
        <v>2</v>
      </c>
      <c r="I222" s="44">
        <v>0</v>
      </c>
      <c r="J222" s="44">
        <v>0</v>
      </c>
      <c r="K222" s="44">
        <v>2</v>
      </c>
      <c r="L222" s="44">
        <v>0</v>
      </c>
      <c r="M222" s="44">
        <v>0</v>
      </c>
      <c r="N222" s="44">
        <v>0</v>
      </c>
    </row>
    <row r="223" spans="1:14">
      <c r="A223" s="44" t="str">
        <f>VLOOKUP(E223,來源檔!B:C,2,0)</f>
        <v>次世代莫德納</v>
      </c>
      <c r="B223" s="44">
        <v>222</v>
      </c>
      <c r="C223" s="44" t="s">
        <v>546</v>
      </c>
      <c r="D223" s="44" t="s">
        <v>513</v>
      </c>
      <c r="E223" s="44" t="s">
        <v>514</v>
      </c>
      <c r="F223" s="44" t="s">
        <v>515</v>
      </c>
      <c r="G223" s="44">
        <v>1111108</v>
      </c>
      <c r="H223" s="44">
        <v>2</v>
      </c>
      <c r="I223" s="44">
        <v>0</v>
      </c>
      <c r="J223" s="44">
        <v>0</v>
      </c>
      <c r="K223" s="44">
        <v>2</v>
      </c>
      <c r="L223" s="44">
        <v>0</v>
      </c>
      <c r="M223" s="44">
        <v>0</v>
      </c>
      <c r="N223" s="44">
        <v>0</v>
      </c>
    </row>
    <row r="224" spans="1:14">
      <c r="A224" s="44" t="str">
        <f>VLOOKUP(E224,來源檔!B:C,2,0)</f>
        <v>成人BNT</v>
      </c>
      <c r="B224" s="44">
        <v>223</v>
      </c>
      <c r="C224" s="44" t="s">
        <v>57</v>
      </c>
      <c r="D224" s="44" t="s">
        <v>517</v>
      </c>
      <c r="E224" s="44" t="s">
        <v>543</v>
      </c>
      <c r="F224" s="44" t="s">
        <v>515</v>
      </c>
      <c r="G224" s="44">
        <v>1111116</v>
      </c>
      <c r="H224" s="44">
        <v>25</v>
      </c>
      <c r="I224" s="44">
        <v>0</v>
      </c>
      <c r="J224" s="44">
        <v>15</v>
      </c>
      <c r="K224" s="44">
        <v>6</v>
      </c>
      <c r="L224" s="44">
        <v>0</v>
      </c>
      <c r="M224" s="44">
        <v>0</v>
      </c>
      <c r="N224" s="44">
        <v>4</v>
      </c>
    </row>
    <row r="225" spans="1:14">
      <c r="A225" s="44" t="str">
        <f>VLOOKUP(E225,來源檔!B:C,2,0)</f>
        <v>次世代莫德納</v>
      </c>
      <c r="B225" s="44">
        <v>224</v>
      </c>
      <c r="C225" s="44" t="s">
        <v>57</v>
      </c>
      <c r="D225" s="44" t="s">
        <v>513</v>
      </c>
      <c r="E225" s="44" t="s">
        <v>514</v>
      </c>
      <c r="F225" s="44" t="s">
        <v>515</v>
      </c>
      <c r="G225" s="44">
        <v>1111108</v>
      </c>
      <c r="H225" s="44">
        <v>9</v>
      </c>
      <c r="I225" s="44">
        <v>0</v>
      </c>
      <c r="J225" s="44">
        <v>0</v>
      </c>
      <c r="K225" s="44">
        <v>9</v>
      </c>
      <c r="L225" s="44">
        <v>0</v>
      </c>
      <c r="M225" s="44">
        <v>0</v>
      </c>
      <c r="N225" s="44">
        <v>0</v>
      </c>
    </row>
    <row r="226" spans="1:14">
      <c r="A226" s="44" t="str">
        <f>VLOOKUP(E226,來源檔!B:C,2,0)</f>
        <v>嬰幼兒莫德納(6個月至5歲)</v>
      </c>
      <c r="B226" s="44">
        <v>225</v>
      </c>
      <c r="C226" s="44" t="s">
        <v>57</v>
      </c>
      <c r="D226" s="44" t="s">
        <v>525</v>
      </c>
      <c r="E226" s="44" t="s">
        <v>535</v>
      </c>
      <c r="F226" s="44" t="s">
        <v>515</v>
      </c>
      <c r="G226" s="44">
        <v>1111108</v>
      </c>
      <c r="H226" s="44">
        <v>2</v>
      </c>
      <c r="I226" s="44">
        <v>0</v>
      </c>
      <c r="J226" s="44">
        <v>0</v>
      </c>
      <c r="K226" s="44">
        <v>2</v>
      </c>
      <c r="L226" s="44">
        <v>0</v>
      </c>
      <c r="M226" s="44">
        <v>0</v>
      </c>
      <c r="N226" s="44">
        <v>0</v>
      </c>
    </row>
    <row r="227" spans="1:14">
      <c r="A227" s="44" t="str">
        <f>VLOOKUP(E227,來源檔!B:C,2,0)</f>
        <v>嬰幼兒莫德納(6個月至5歲)</v>
      </c>
      <c r="B227" s="44">
        <v>226</v>
      </c>
      <c r="C227" s="44" t="s">
        <v>57</v>
      </c>
      <c r="D227" s="44" t="s">
        <v>525</v>
      </c>
      <c r="E227" s="44" t="s">
        <v>533</v>
      </c>
      <c r="F227" s="44" t="s">
        <v>515</v>
      </c>
      <c r="G227" s="44">
        <v>1111122</v>
      </c>
      <c r="H227" s="44">
        <v>0</v>
      </c>
      <c r="I227" s="44">
        <v>2</v>
      </c>
      <c r="J227" s="44">
        <v>0</v>
      </c>
      <c r="K227" s="44">
        <v>0</v>
      </c>
      <c r="L227" s="44">
        <v>0</v>
      </c>
      <c r="M227" s="44">
        <v>0</v>
      </c>
      <c r="N227" s="44">
        <v>2</v>
      </c>
    </row>
    <row r="228" spans="1:14">
      <c r="A228" s="44" t="str">
        <f>VLOOKUP(E228,來源檔!B:C,2,0)</f>
        <v>次世代莫德納</v>
      </c>
      <c r="B228" s="44">
        <v>227</v>
      </c>
      <c r="C228" s="44" t="s">
        <v>57</v>
      </c>
      <c r="D228" s="44" t="s">
        <v>513</v>
      </c>
      <c r="E228" s="44" t="s">
        <v>516</v>
      </c>
      <c r="F228" s="44" t="s">
        <v>515</v>
      </c>
      <c r="G228" s="44">
        <v>1111122</v>
      </c>
      <c r="H228" s="44">
        <v>0</v>
      </c>
      <c r="I228" s="44">
        <v>12</v>
      </c>
      <c r="J228" s="44">
        <v>0</v>
      </c>
      <c r="K228" s="44">
        <v>5</v>
      </c>
      <c r="L228" s="44">
        <v>0</v>
      </c>
      <c r="M228" s="44">
        <v>0</v>
      </c>
      <c r="N228" s="44">
        <v>7</v>
      </c>
    </row>
    <row r="229" spans="1:14">
      <c r="A229" s="44" t="str">
        <f>VLOOKUP(E229,來源檔!B:C,2,0)</f>
        <v>嬰幼兒BNT(6個月至4歲)</v>
      </c>
      <c r="B229" s="44">
        <v>228</v>
      </c>
      <c r="C229" s="44" t="s">
        <v>57</v>
      </c>
      <c r="D229" s="44" t="s">
        <v>517</v>
      </c>
      <c r="E229" s="44" t="s">
        <v>540</v>
      </c>
      <c r="F229" s="44" t="s">
        <v>515</v>
      </c>
      <c r="G229" s="44">
        <v>1111114</v>
      </c>
      <c r="H229" s="44">
        <v>2</v>
      </c>
      <c r="I229" s="44">
        <v>0</v>
      </c>
      <c r="J229" s="44">
        <v>0</v>
      </c>
      <c r="K229" s="44">
        <v>2</v>
      </c>
      <c r="L229" s="44">
        <v>0</v>
      </c>
      <c r="M229" s="44">
        <v>0</v>
      </c>
      <c r="N229" s="44">
        <v>0</v>
      </c>
    </row>
    <row r="230" spans="1:14">
      <c r="A230" s="44" t="str">
        <f>VLOOKUP(E230,來源檔!B:C,2,0)</f>
        <v>兒童BNT(5歲至11歲)</v>
      </c>
      <c r="B230" s="44">
        <v>229</v>
      </c>
      <c r="C230" s="44" t="s">
        <v>57</v>
      </c>
      <c r="D230" s="44" t="s">
        <v>517</v>
      </c>
      <c r="E230" s="44" t="s">
        <v>521</v>
      </c>
      <c r="F230" s="44" t="s">
        <v>515</v>
      </c>
      <c r="G230" s="44">
        <v>1111114</v>
      </c>
      <c r="H230" s="44">
        <v>3</v>
      </c>
      <c r="I230" s="44">
        <v>0</v>
      </c>
      <c r="J230" s="44">
        <v>0</v>
      </c>
      <c r="K230" s="44">
        <v>3</v>
      </c>
      <c r="L230" s="44">
        <v>0</v>
      </c>
      <c r="M230" s="44">
        <v>0</v>
      </c>
      <c r="N230" s="44">
        <v>0</v>
      </c>
    </row>
    <row r="231" spans="1:14">
      <c r="A231" s="44" t="str">
        <f>VLOOKUP(E231,來源檔!B:C,2,0)</f>
        <v>高端</v>
      </c>
      <c r="B231" s="44">
        <v>230</v>
      </c>
      <c r="C231" s="44" t="s">
        <v>57</v>
      </c>
      <c r="D231" s="44" t="s">
        <v>527</v>
      </c>
      <c r="E231" s="44" t="s">
        <v>528</v>
      </c>
      <c r="F231" s="44" t="s">
        <v>529</v>
      </c>
      <c r="G231" s="44">
        <v>1111109</v>
      </c>
      <c r="H231" s="44">
        <v>16</v>
      </c>
      <c r="I231" s="44">
        <v>0</v>
      </c>
      <c r="J231" s="44">
        <v>0</v>
      </c>
      <c r="K231" s="44">
        <v>3</v>
      </c>
      <c r="L231" s="44">
        <v>0</v>
      </c>
      <c r="M231" s="44">
        <v>0</v>
      </c>
      <c r="N231" s="44">
        <v>13</v>
      </c>
    </row>
    <row r="232" spans="1:14">
      <c r="A232" s="44" t="str">
        <f>VLOOKUP(E232,來源檔!B:C,2,0)</f>
        <v>Novavax</v>
      </c>
      <c r="B232" s="44">
        <v>231</v>
      </c>
      <c r="C232" s="44" t="s">
        <v>150</v>
      </c>
      <c r="D232" s="44" t="s">
        <v>519</v>
      </c>
      <c r="E232" s="44" t="s">
        <v>520</v>
      </c>
      <c r="F232" s="44" t="s">
        <v>515</v>
      </c>
      <c r="G232" s="44">
        <v>1111231</v>
      </c>
      <c r="H232" s="44">
        <v>8</v>
      </c>
      <c r="I232" s="44">
        <v>5</v>
      </c>
      <c r="J232" s="44">
        <v>0</v>
      </c>
      <c r="K232" s="44">
        <v>7</v>
      </c>
      <c r="L232" s="44">
        <v>0</v>
      </c>
      <c r="M232" s="44">
        <v>0</v>
      </c>
      <c r="N232" s="44">
        <v>6</v>
      </c>
    </row>
    <row r="233" spans="1:14">
      <c r="A233" s="44" t="str">
        <f>VLOOKUP(E233,來源檔!B:C,2,0)</f>
        <v>成人BNT</v>
      </c>
      <c r="B233" s="44">
        <v>232</v>
      </c>
      <c r="C233" s="44" t="s">
        <v>150</v>
      </c>
      <c r="D233" s="44" t="s">
        <v>517</v>
      </c>
      <c r="E233" s="44" t="s">
        <v>543</v>
      </c>
      <c r="F233" s="44" t="s">
        <v>515</v>
      </c>
      <c r="G233" s="44">
        <v>1111116</v>
      </c>
      <c r="H233" s="44">
        <v>5</v>
      </c>
      <c r="I233" s="44">
        <v>0</v>
      </c>
      <c r="J233" s="44">
        <v>0</v>
      </c>
      <c r="K233" s="44">
        <v>5</v>
      </c>
      <c r="L233" s="44">
        <v>0</v>
      </c>
      <c r="M233" s="44">
        <v>0</v>
      </c>
      <c r="N233" s="44">
        <v>0</v>
      </c>
    </row>
    <row r="234" spans="1:14">
      <c r="A234" s="44" t="str">
        <f>VLOOKUP(E234,來源檔!B:C,2,0)</f>
        <v>嬰幼兒莫德納(6個月至5歲)</v>
      </c>
      <c r="B234" s="44">
        <v>233</v>
      </c>
      <c r="C234" s="44" t="s">
        <v>150</v>
      </c>
      <c r="D234" s="44" t="s">
        <v>525</v>
      </c>
      <c r="E234" s="44" t="s">
        <v>533</v>
      </c>
      <c r="F234" s="44" t="s">
        <v>515</v>
      </c>
      <c r="G234" s="44">
        <v>1111122</v>
      </c>
      <c r="H234" s="44">
        <v>10</v>
      </c>
      <c r="I234" s="44">
        <v>0</v>
      </c>
      <c r="J234" s="44">
        <v>0</v>
      </c>
      <c r="K234" s="44">
        <v>3</v>
      </c>
      <c r="L234" s="44">
        <v>0</v>
      </c>
      <c r="M234" s="44">
        <v>0</v>
      </c>
      <c r="N234" s="44">
        <v>7</v>
      </c>
    </row>
    <row r="235" spans="1:14">
      <c r="A235" s="44" t="str">
        <f>VLOOKUP(E235,來源檔!B:C,2,0)</f>
        <v>次世代莫德納</v>
      </c>
      <c r="B235" s="44">
        <v>234</v>
      </c>
      <c r="C235" s="44" t="s">
        <v>150</v>
      </c>
      <c r="D235" s="44" t="s">
        <v>513</v>
      </c>
      <c r="E235" s="44" t="s">
        <v>536</v>
      </c>
      <c r="F235" s="44" t="s">
        <v>515</v>
      </c>
      <c r="G235" s="44">
        <v>1111205</v>
      </c>
      <c r="H235" s="44">
        <v>0</v>
      </c>
      <c r="I235" s="44">
        <v>10</v>
      </c>
      <c r="J235" s="44">
        <v>0</v>
      </c>
      <c r="K235" s="44">
        <v>0</v>
      </c>
      <c r="L235" s="44">
        <v>0</v>
      </c>
      <c r="M235" s="44">
        <v>0</v>
      </c>
      <c r="N235" s="44">
        <v>10</v>
      </c>
    </row>
    <row r="236" spans="1:14">
      <c r="A236" s="44" t="str">
        <f>VLOOKUP(E236,來源檔!B:C,2,0)</f>
        <v>次世代莫德納</v>
      </c>
      <c r="B236" s="44">
        <v>235</v>
      </c>
      <c r="C236" s="44" t="s">
        <v>150</v>
      </c>
      <c r="D236" s="44" t="s">
        <v>513</v>
      </c>
      <c r="E236" s="44" t="s">
        <v>514</v>
      </c>
      <c r="F236" s="44" t="s">
        <v>515</v>
      </c>
      <c r="G236" s="44">
        <v>1111108</v>
      </c>
      <c r="H236" s="44">
        <v>8</v>
      </c>
      <c r="I236" s="44">
        <v>0</v>
      </c>
      <c r="J236" s="44">
        <v>0</v>
      </c>
      <c r="K236" s="44">
        <v>8</v>
      </c>
      <c r="L236" s="44">
        <v>0</v>
      </c>
      <c r="M236" s="44">
        <v>0</v>
      </c>
      <c r="N236" s="44">
        <v>0</v>
      </c>
    </row>
    <row r="237" spans="1:14">
      <c r="A237" s="44" t="str">
        <f>VLOOKUP(E237,來源檔!B:C,2,0)</f>
        <v>次世代莫德納</v>
      </c>
      <c r="B237" s="44">
        <v>236</v>
      </c>
      <c r="C237" s="44" t="s">
        <v>150</v>
      </c>
      <c r="D237" s="44" t="s">
        <v>513</v>
      </c>
      <c r="E237" s="44" t="s">
        <v>516</v>
      </c>
      <c r="F237" s="44" t="s">
        <v>515</v>
      </c>
      <c r="G237" s="44">
        <v>1111122</v>
      </c>
      <c r="H237" s="44">
        <v>30</v>
      </c>
      <c r="I237" s="44">
        <v>0</v>
      </c>
      <c r="J237" s="44">
        <v>0</v>
      </c>
      <c r="K237" s="44">
        <v>12</v>
      </c>
      <c r="L237" s="44">
        <v>0</v>
      </c>
      <c r="M237" s="44">
        <v>0</v>
      </c>
      <c r="N237" s="44">
        <v>18</v>
      </c>
    </row>
    <row r="238" spans="1:14">
      <c r="A238" s="44" t="str">
        <f>VLOOKUP(E238,來源檔!B:C,2,0)</f>
        <v>莫德納</v>
      </c>
      <c r="B238" s="44">
        <v>237</v>
      </c>
      <c r="C238" s="44" t="s">
        <v>150</v>
      </c>
      <c r="D238" s="44" t="s">
        <v>525</v>
      </c>
      <c r="E238" s="44" t="s">
        <v>537</v>
      </c>
      <c r="F238" s="44" t="s">
        <v>515</v>
      </c>
      <c r="G238" s="44">
        <v>1111122</v>
      </c>
      <c r="H238" s="44">
        <v>3</v>
      </c>
      <c r="I238" s="44">
        <v>0</v>
      </c>
      <c r="J238" s="44">
        <v>0</v>
      </c>
      <c r="K238" s="44">
        <v>3</v>
      </c>
      <c r="L238" s="44">
        <v>0</v>
      </c>
      <c r="M238" s="44">
        <v>0</v>
      </c>
      <c r="N238" s="44">
        <v>0</v>
      </c>
    </row>
    <row r="239" spans="1:14">
      <c r="A239" s="44" t="str">
        <f>VLOOKUP(E239,來源檔!B:C,2,0)</f>
        <v>嬰幼兒BNT(6個月至4歲)</v>
      </c>
      <c r="B239" s="44">
        <v>238</v>
      </c>
      <c r="C239" s="44" t="s">
        <v>150</v>
      </c>
      <c r="D239" s="44" t="s">
        <v>517</v>
      </c>
      <c r="E239" s="44" t="s">
        <v>538</v>
      </c>
      <c r="F239" s="44" t="s">
        <v>515</v>
      </c>
      <c r="G239" s="44">
        <v>1120110</v>
      </c>
      <c r="H239" s="44">
        <v>0</v>
      </c>
      <c r="I239" s="44">
        <v>5</v>
      </c>
      <c r="J239" s="44">
        <v>0</v>
      </c>
      <c r="K239" s="44">
        <v>1</v>
      </c>
      <c r="L239" s="44">
        <v>0</v>
      </c>
      <c r="M239" s="44">
        <v>0</v>
      </c>
      <c r="N239" s="44">
        <v>4</v>
      </c>
    </row>
    <row r="240" spans="1:14">
      <c r="A240" s="44" t="str">
        <f>VLOOKUP(E240,來源檔!B:C,2,0)</f>
        <v>莫德納</v>
      </c>
      <c r="B240" s="44">
        <v>239</v>
      </c>
      <c r="C240" s="44" t="s">
        <v>489</v>
      </c>
      <c r="D240" s="44" t="s">
        <v>525</v>
      </c>
      <c r="E240" s="44" t="s">
        <v>537</v>
      </c>
      <c r="F240" s="44" t="s">
        <v>515</v>
      </c>
      <c r="G240" s="44">
        <v>1111122</v>
      </c>
      <c r="H240" s="44">
        <v>0</v>
      </c>
      <c r="I240" s="44">
        <v>1</v>
      </c>
      <c r="J240" s="44">
        <v>0</v>
      </c>
      <c r="K240" s="44">
        <v>1</v>
      </c>
      <c r="L240" s="44">
        <v>0</v>
      </c>
      <c r="M240" s="44">
        <v>0</v>
      </c>
      <c r="N240" s="44">
        <v>0</v>
      </c>
    </row>
    <row r="241" spans="1:14">
      <c r="A241" s="44" t="str">
        <f>VLOOKUP(E241,來源檔!B:C,2,0)</f>
        <v>次世代莫德納</v>
      </c>
      <c r="B241" s="44">
        <v>240</v>
      </c>
      <c r="C241" s="44" t="s">
        <v>489</v>
      </c>
      <c r="D241" s="44" t="s">
        <v>513</v>
      </c>
      <c r="E241" s="44" t="s">
        <v>516</v>
      </c>
      <c r="F241" s="44" t="s">
        <v>515</v>
      </c>
      <c r="G241" s="44">
        <v>1111122</v>
      </c>
      <c r="H241" s="44">
        <v>0</v>
      </c>
      <c r="I241" s="44">
        <v>1</v>
      </c>
      <c r="J241" s="44">
        <v>0</v>
      </c>
      <c r="K241" s="44">
        <v>1</v>
      </c>
      <c r="L241" s="44">
        <v>0</v>
      </c>
      <c r="M241" s="44">
        <v>0</v>
      </c>
      <c r="N241" s="44">
        <v>0</v>
      </c>
    </row>
    <row r="242" spans="1:14">
      <c r="A242" s="44" t="str">
        <f>VLOOKUP(E242,來源檔!B:C,2,0)</f>
        <v>嬰幼兒莫德納(6個月至5歲)</v>
      </c>
      <c r="B242" s="44">
        <v>241</v>
      </c>
      <c r="C242" s="44" t="s">
        <v>489</v>
      </c>
      <c r="D242" s="44" t="s">
        <v>525</v>
      </c>
      <c r="E242" s="44" t="s">
        <v>533</v>
      </c>
      <c r="F242" s="44" t="s">
        <v>515</v>
      </c>
      <c r="G242" s="44">
        <v>1111122</v>
      </c>
      <c r="H242" s="44">
        <v>0</v>
      </c>
      <c r="I242" s="44">
        <v>9</v>
      </c>
      <c r="J242" s="44">
        <v>8</v>
      </c>
      <c r="K242" s="44">
        <v>0</v>
      </c>
      <c r="L242" s="44">
        <v>0</v>
      </c>
      <c r="M242" s="44">
        <v>0</v>
      </c>
      <c r="N242" s="44">
        <v>1</v>
      </c>
    </row>
    <row r="243" spans="1:14">
      <c r="A243" s="44" t="str">
        <f>VLOOKUP(E243,來源檔!B:C,2,0)</f>
        <v>Novavax</v>
      </c>
      <c r="B243" s="44">
        <v>242</v>
      </c>
      <c r="C243" s="44" t="s">
        <v>489</v>
      </c>
      <c r="D243" s="44" t="s">
        <v>519</v>
      </c>
      <c r="E243" s="44" t="s">
        <v>520</v>
      </c>
      <c r="F243" s="44" t="s">
        <v>515</v>
      </c>
      <c r="G243" s="44">
        <v>1111231</v>
      </c>
      <c r="H243" s="44">
        <v>1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</v>
      </c>
    </row>
    <row r="244" spans="1:14">
      <c r="A244" s="44" t="str">
        <f>VLOOKUP(E244,來源檔!B:C,2,0)</f>
        <v>嬰幼兒BNT(6個月至4歲)</v>
      </c>
      <c r="B244" s="44">
        <v>243</v>
      </c>
      <c r="C244" s="44" t="s">
        <v>547</v>
      </c>
      <c r="D244" s="44" t="s">
        <v>517</v>
      </c>
      <c r="E244" s="44" t="s">
        <v>544</v>
      </c>
      <c r="F244" s="44" t="s">
        <v>515</v>
      </c>
      <c r="G244" s="44">
        <v>1111101</v>
      </c>
      <c r="H244" s="44">
        <v>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0</v>
      </c>
    </row>
    <row r="245" spans="1:14">
      <c r="A245" s="44" t="str">
        <f>VLOOKUP(E245,來源檔!B:C,2,0)</f>
        <v>兒童BNT(5歲至11歲)</v>
      </c>
      <c r="B245" s="44">
        <v>244</v>
      </c>
      <c r="C245" s="44" t="s">
        <v>547</v>
      </c>
      <c r="D245" s="44" t="s">
        <v>517</v>
      </c>
      <c r="E245" s="44" t="s">
        <v>548</v>
      </c>
      <c r="F245" s="44" t="s">
        <v>515</v>
      </c>
      <c r="G245" s="44">
        <v>1111031</v>
      </c>
      <c r="H245" s="44">
        <v>1</v>
      </c>
      <c r="I245" s="44">
        <v>0</v>
      </c>
      <c r="J245" s="44">
        <v>0</v>
      </c>
      <c r="K245" s="44">
        <v>1</v>
      </c>
      <c r="L245" s="44">
        <v>0</v>
      </c>
      <c r="M245" s="44">
        <v>0</v>
      </c>
      <c r="N245" s="44">
        <v>0</v>
      </c>
    </row>
    <row r="246" spans="1:14">
      <c r="A246" s="44" t="str">
        <f>VLOOKUP(E246,來源檔!B:C,2,0)</f>
        <v>兒童BNT(5歲至11歲)</v>
      </c>
      <c r="B246" s="44">
        <v>245</v>
      </c>
      <c r="C246" s="44" t="s">
        <v>547</v>
      </c>
      <c r="D246" s="44" t="s">
        <v>517</v>
      </c>
      <c r="E246" s="44" t="s">
        <v>521</v>
      </c>
      <c r="F246" s="44" t="s">
        <v>515</v>
      </c>
      <c r="G246" s="44">
        <v>1111114</v>
      </c>
      <c r="H246" s="44">
        <v>2</v>
      </c>
      <c r="I246" s="44">
        <v>0</v>
      </c>
      <c r="J246" s="44">
        <v>0</v>
      </c>
      <c r="K246" s="44">
        <v>2</v>
      </c>
      <c r="L246" s="44">
        <v>0</v>
      </c>
      <c r="M246" s="44">
        <v>0</v>
      </c>
      <c r="N246" s="44">
        <v>0</v>
      </c>
    </row>
    <row r="247" spans="1:14">
      <c r="A247" s="44" t="str">
        <f>VLOOKUP(E247,來源檔!B:C,2,0)</f>
        <v>嬰幼兒BNT(6個月至4歲)</v>
      </c>
      <c r="B247" s="44">
        <v>246</v>
      </c>
      <c r="C247" s="44" t="s">
        <v>547</v>
      </c>
      <c r="D247" s="44" t="s">
        <v>517</v>
      </c>
      <c r="E247" s="44" t="s">
        <v>540</v>
      </c>
      <c r="F247" s="44" t="s">
        <v>515</v>
      </c>
      <c r="G247" s="44">
        <v>1111114</v>
      </c>
      <c r="H247" s="44">
        <v>1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</row>
    <row r="248" spans="1:14">
      <c r="A248" s="44" t="str">
        <f>VLOOKUP(E248,來源檔!B:C,2,0)</f>
        <v>兒童BNT(5歲至11歲)</v>
      </c>
      <c r="B248" s="44">
        <v>247</v>
      </c>
      <c r="C248" s="44" t="s">
        <v>23</v>
      </c>
      <c r="D248" s="44" t="s">
        <v>517</v>
      </c>
      <c r="E248" s="44" t="s">
        <v>518</v>
      </c>
      <c r="F248" s="44" t="s">
        <v>515</v>
      </c>
      <c r="G248" s="44">
        <v>1111220</v>
      </c>
      <c r="H248" s="44">
        <v>5</v>
      </c>
      <c r="I248" s="44">
        <v>0</v>
      </c>
      <c r="J248" s="44">
        <v>0</v>
      </c>
      <c r="K248" s="44">
        <v>5</v>
      </c>
      <c r="L248" s="44">
        <v>0</v>
      </c>
      <c r="M248" s="44">
        <v>0</v>
      </c>
      <c r="N248" s="44">
        <v>0</v>
      </c>
    </row>
    <row r="249" spans="1:14">
      <c r="A249" s="44" t="str">
        <f>VLOOKUP(E249,來源檔!B:C,2,0)</f>
        <v>次世代莫德納</v>
      </c>
      <c r="B249" s="44">
        <v>248</v>
      </c>
      <c r="C249" s="44" t="s">
        <v>23</v>
      </c>
      <c r="D249" s="44" t="s">
        <v>513</v>
      </c>
      <c r="E249" s="44" t="s">
        <v>516</v>
      </c>
      <c r="F249" s="44" t="s">
        <v>515</v>
      </c>
      <c r="G249" s="44">
        <v>1111122</v>
      </c>
      <c r="H249" s="44">
        <v>20</v>
      </c>
      <c r="I249" s="44">
        <v>0</v>
      </c>
      <c r="J249" s="44">
        <v>0</v>
      </c>
      <c r="K249" s="44">
        <v>9</v>
      </c>
      <c r="L249" s="44">
        <v>0</v>
      </c>
      <c r="M249" s="44">
        <v>0</v>
      </c>
      <c r="N249" s="44">
        <v>11</v>
      </c>
    </row>
    <row r="250" spans="1:14">
      <c r="A250" s="44" t="str">
        <f>VLOOKUP(E250,來源檔!B:C,2,0)</f>
        <v>莫德納</v>
      </c>
      <c r="B250" s="44">
        <v>249</v>
      </c>
      <c r="C250" s="44" t="s">
        <v>23</v>
      </c>
      <c r="D250" s="44" t="s">
        <v>525</v>
      </c>
      <c r="E250" s="44" t="s">
        <v>537</v>
      </c>
      <c r="F250" s="44" t="s">
        <v>515</v>
      </c>
      <c r="G250" s="44">
        <v>1111122</v>
      </c>
      <c r="H250" s="44">
        <v>3</v>
      </c>
      <c r="I250" s="44">
        <v>0</v>
      </c>
      <c r="J250" s="44">
        <v>0</v>
      </c>
      <c r="K250" s="44">
        <v>3</v>
      </c>
      <c r="L250" s="44">
        <v>0</v>
      </c>
      <c r="M250" s="44">
        <v>0</v>
      </c>
      <c r="N250" s="44">
        <v>0</v>
      </c>
    </row>
    <row r="251" spans="1:14">
      <c r="A251" s="44" t="str">
        <f>VLOOKUP(E251,來源檔!B:C,2,0)</f>
        <v>嬰幼兒BNT(6個月至4歲)</v>
      </c>
      <c r="B251" s="44">
        <v>250</v>
      </c>
      <c r="C251" s="44" t="s">
        <v>23</v>
      </c>
      <c r="D251" s="44" t="s">
        <v>517</v>
      </c>
      <c r="E251" s="44" t="s">
        <v>534</v>
      </c>
      <c r="F251" s="44" t="s">
        <v>515</v>
      </c>
      <c r="G251" s="44">
        <v>1111220</v>
      </c>
      <c r="H251" s="44">
        <v>10</v>
      </c>
      <c r="I251" s="44">
        <v>5</v>
      </c>
      <c r="J251" s="44">
        <v>0</v>
      </c>
      <c r="K251" s="44">
        <v>5</v>
      </c>
      <c r="L251" s="44">
        <v>0</v>
      </c>
      <c r="M251" s="44">
        <v>0</v>
      </c>
      <c r="N251" s="44">
        <v>10</v>
      </c>
    </row>
    <row r="252" spans="1:14">
      <c r="A252" s="44" t="str">
        <f>VLOOKUP(E252,來源檔!B:C,2,0)</f>
        <v>次世代莫德納</v>
      </c>
      <c r="B252" s="44">
        <v>251</v>
      </c>
      <c r="C252" s="44" t="s">
        <v>23</v>
      </c>
      <c r="D252" s="44" t="s">
        <v>513</v>
      </c>
      <c r="E252" s="44" t="s">
        <v>514</v>
      </c>
      <c r="F252" s="44" t="s">
        <v>515</v>
      </c>
      <c r="G252" s="44">
        <v>1111108</v>
      </c>
      <c r="H252" s="44">
        <v>5</v>
      </c>
      <c r="I252" s="44">
        <v>0</v>
      </c>
      <c r="J252" s="44">
        <v>0</v>
      </c>
      <c r="K252" s="44">
        <v>5</v>
      </c>
      <c r="L252" s="44">
        <v>0</v>
      </c>
      <c r="M252" s="44">
        <v>0</v>
      </c>
      <c r="N252" s="44">
        <v>0</v>
      </c>
    </row>
    <row r="253" spans="1:14">
      <c r="A253" s="44" t="str">
        <f>VLOOKUP(E253,來源檔!B:C,2,0)</f>
        <v>Novavax</v>
      </c>
      <c r="B253" s="44">
        <v>252</v>
      </c>
      <c r="C253" s="44" t="s">
        <v>23</v>
      </c>
      <c r="D253" s="44" t="s">
        <v>519</v>
      </c>
      <c r="E253" s="44" t="s">
        <v>520</v>
      </c>
      <c r="F253" s="44" t="s">
        <v>515</v>
      </c>
      <c r="G253" s="44">
        <v>1111231</v>
      </c>
      <c r="H253" s="44">
        <v>9</v>
      </c>
      <c r="I253" s="44">
        <v>0</v>
      </c>
      <c r="J253" s="44">
        <v>0</v>
      </c>
      <c r="K253" s="44">
        <v>8</v>
      </c>
      <c r="L253" s="44">
        <v>0</v>
      </c>
      <c r="M253" s="44">
        <v>0</v>
      </c>
      <c r="N253" s="44">
        <v>1</v>
      </c>
    </row>
    <row r="254" spans="1:14">
      <c r="A254" s="44" t="str">
        <f>VLOOKUP(E254,來源檔!B:C,2,0)</f>
        <v>成人BNT</v>
      </c>
      <c r="B254" s="44">
        <v>253</v>
      </c>
      <c r="C254" s="44" t="s">
        <v>23</v>
      </c>
      <c r="D254" s="44" t="s">
        <v>517</v>
      </c>
      <c r="E254" s="44" t="s">
        <v>543</v>
      </c>
      <c r="F254" s="44" t="s">
        <v>515</v>
      </c>
      <c r="G254" s="44">
        <v>1111116</v>
      </c>
      <c r="H254" s="44">
        <v>4</v>
      </c>
      <c r="I254" s="44">
        <v>7</v>
      </c>
      <c r="J254" s="44">
        <v>0</v>
      </c>
      <c r="K254" s="44">
        <v>9</v>
      </c>
      <c r="L254" s="44">
        <v>0</v>
      </c>
      <c r="M254" s="44">
        <v>0</v>
      </c>
      <c r="N254" s="44">
        <v>2</v>
      </c>
    </row>
    <row r="255" spans="1:14">
      <c r="A255" s="44" t="str">
        <f>VLOOKUP(E255,來源檔!B:C,2,0)</f>
        <v>嬰幼兒莫德納(6個月至5歲)</v>
      </c>
      <c r="B255" s="44">
        <v>254</v>
      </c>
      <c r="C255" s="44" t="s">
        <v>23</v>
      </c>
      <c r="D255" s="44" t="s">
        <v>525</v>
      </c>
      <c r="E255" s="44" t="s">
        <v>533</v>
      </c>
      <c r="F255" s="44" t="s">
        <v>515</v>
      </c>
      <c r="G255" s="44">
        <v>1111122</v>
      </c>
      <c r="H255" s="44">
        <v>9</v>
      </c>
      <c r="I255" s="44">
        <v>2</v>
      </c>
      <c r="J255" s="44">
        <v>0</v>
      </c>
      <c r="K255" s="44">
        <v>6</v>
      </c>
      <c r="L255" s="44">
        <v>0</v>
      </c>
      <c r="M255" s="44">
        <v>0</v>
      </c>
      <c r="N255" s="44">
        <v>5</v>
      </c>
    </row>
    <row r="256" spans="1:14">
      <c r="A256" s="44" t="str">
        <f>VLOOKUP(E256,來源檔!B:C,2,0)</f>
        <v>嬰幼兒BNT(6個月至4歲)</v>
      </c>
      <c r="B256" s="44">
        <v>255</v>
      </c>
      <c r="C256" s="44" t="s">
        <v>23</v>
      </c>
      <c r="D256" s="44" t="s">
        <v>517</v>
      </c>
      <c r="E256" s="44" t="s">
        <v>540</v>
      </c>
      <c r="F256" s="44" t="s">
        <v>515</v>
      </c>
      <c r="G256" s="44">
        <v>1111114</v>
      </c>
      <c r="H256" s="44">
        <v>1</v>
      </c>
      <c r="I256" s="44">
        <v>0</v>
      </c>
      <c r="J256" s="44">
        <v>0</v>
      </c>
      <c r="K256" s="44">
        <v>1</v>
      </c>
      <c r="L256" s="44">
        <v>0</v>
      </c>
      <c r="M256" s="44">
        <v>0</v>
      </c>
      <c r="N256" s="44">
        <v>0</v>
      </c>
    </row>
    <row r="257" spans="1:14">
      <c r="A257" s="44" t="str">
        <f>VLOOKUP(E257,來源檔!B:C,2,0)</f>
        <v>嬰幼兒莫德納(6個月至5歲)</v>
      </c>
      <c r="B257" s="44">
        <v>256</v>
      </c>
      <c r="C257" s="44" t="s">
        <v>227</v>
      </c>
      <c r="D257" s="44" t="s">
        <v>525</v>
      </c>
      <c r="E257" s="44" t="s">
        <v>542</v>
      </c>
      <c r="F257" s="44" t="s">
        <v>515</v>
      </c>
      <c r="G257" s="44">
        <v>1111205</v>
      </c>
      <c r="H257" s="44">
        <v>0</v>
      </c>
      <c r="I257" s="44">
        <v>10</v>
      </c>
      <c r="J257" s="44">
        <v>0</v>
      </c>
      <c r="K257" s="44">
        <v>0</v>
      </c>
      <c r="L257" s="44">
        <v>0</v>
      </c>
      <c r="M257" s="44">
        <v>0</v>
      </c>
      <c r="N257" s="44">
        <v>10</v>
      </c>
    </row>
    <row r="258" spans="1:14">
      <c r="A258" s="44" t="str">
        <f>VLOOKUP(E258,來源檔!B:C,2,0)</f>
        <v>次世代莫德納</v>
      </c>
      <c r="B258" s="44">
        <v>257</v>
      </c>
      <c r="C258" s="44" t="s">
        <v>227</v>
      </c>
      <c r="D258" s="44" t="s">
        <v>513</v>
      </c>
      <c r="E258" s="44" t="s">
        <v>514</v>
      </c>
      <c r="F258" s="44" t="s">
        <v>515</v>
      </c>
      <c r="G258" s="44">
        <v>1111108</v>
      </c>
      <c r="H258" s="44">
        <v>192</v>
      </c>
      <c r="I258" s="44">
        <v>0</v>
      </c>
      <c r="J258" s="44">
        <v>129</v>
      </c>
      <c r="K258" s="44">
        <v>63</v>
      </c>
      <c r="L258" s="44">
        <v>0</v>
      </c>
      <c r="M258" s="44">
        <v>0</v>
      </c>
      <c r="N258" s="44">
        <v>0</v>
      </c>
    </row>
    <row r="259" spans="1:14">
      <c r="A259" s="44" t="str">
        <f>VLOOKUP(E259,來源檔!B:C,2,0)</f>
        <v>次世代莫德納</v>
      </c>
      <c r="B259" s="44">
        <v>258</v>
      </c>
      <c r="C259" s="44" t="s">
        <v>227</v>
      </c>
      <c r="D259" s="44" t="s">
        <v>513</v>
      </c>
      <c r="E259" s="44" t="s">
        <v>516</v>
      </c>
      <c r="F259" s="44" t="s">
        <v>515</v>
      </c>
      <c r="G259" s="44">
        <v>1111122</v>
      </c>
      <c r="H259" s="44">
        <v>0</v>
      </c>
      <c r="I259" s="44">
        <v>160</v>
      </c>
      <c r="J259" s="44">
        <v>0</v>
      </c>
      <c r="K259" s="44">
        <v>38</v>
      </c>
      <c r="L259" s="44">
        <v>0</v>
      </c>
      <c r="M259" s="44">
        <v>0</v>
      </c>
      <c r="N259" s="44">
        <v>122</v>
      </c>
    </row>
    <row r="260" spans="1:14">
      <c r="A260" s="44" t="str">
        <f>VLOOKUP(E260,來源檔!B:C,2,0)</f>
        <v>嬰幼兒BNT(6個月至4歲)</v>
      </c>
      <c r="B260" s="44">
        <v>259</v>
      </c>
      <c r="C260" s="44" t="s">
        <v>227</v>
      </c>
      <c r="D260" s="44" t="s">
        <v>517</v>
      </c>
      <c r="E260" s="44" t="s">
        <v>534</v>
      </c>
      <c r="F260" s="44" t="s">
        <v>515</v>
      </c>
      <c r="G260" s="44">
        <v>1111220</v>
      </c>
      <c r="H260" s="44">
        <v>0</v>
      </c>
      <c r="I260" s="44">
        <v>10</v>
      </c>
      <c r="J260" s="44">
        <v>0</v>
      </c>
      <c r="K260" s="44">
        <v>0</v>
      </c>
      <c r="L260" s="44">
        <v>0</v>
      </c>
      <c r="M260" s="44">
        <v>0</v>
      </c>
      <c r="N260" s="44">
        <v>10</v>
      </c>
    </row>
    <row r="261" spans="1:14">
      <c r="A261" s="44" t="str">
        <f>VLOOKUP(E261,來源檔!B:C,2,0)</f>
        <v>次世代莫德納</v>
      </c>
      <c r="B261" s="44">
        <v>260</v>
      </c>
      <c r="C261" s="44" t="s">
        <v>350</v>
      </c>
      <c r="D261" s="44" t="s">
        <v>513</v>
      </c>
      <c r="E261" s="44" t="s">
        <v>536</v>
      </c>
      <c r="F261" s="44" t="s">
        <v>515</v>
      </c>
      <c r="G261" s="44">
        <v>1111205</v>
      </c>
      <c r="H261" s="44">
        <v>0</v>
      </c>
      <c r="I261" s="44">
        <v>30</v>
      </c>
      <c r="J261" s="44">
        <v>0</v>
      </c>
      <c r="K261" s="44">
        <v>0</v>
      </c>
      <c r="L261" s="44">
        <v>0</v>
      </c>
      <c r="M261" s="44">
        <v>0</v>
      </c>
      <c r="N261" s="44">
        <v>30</v>
      </c>
    </row>
    <row r="262" spans="1:14">
      <c r="A262" s="44" t="str">
        <f>VLOOKUP(E262,來源檔!B:C,2,0)</f>
        <v>嬰幼兒BNT(6個月至4歲)</v>
      </c>
      <c r="B262" s="44">
        <v>261</v>
      </c>
      <c r="C262" s="44" t="s">
        <v>350</v>
      </c>
      <c r="D262" s="44" t="s">
        <v>517</v>
      </c>
      <c r="E262" s="44" t="s">
        <v>540</v>
      </c>
      <c r="F262" s="44" t="s">
        <v>515</v>
      </c>
      <c r="G262" s="44">
        <v>1111114</v>
      </c>
      <c r="H262" s="44">
        <v>7</v>
      </c>
      <c r="I262" s="44">
        <v>0</v>
      </c>
      <c r="J262" s="44">
        <v>0</v>
      </c>
      <c r="K262" s="44">
        <v>7</v>
      </c>
      <c r="L262" s="44">
        <v>0</v>
      </c>
      <c r="M262" s="44">
        <v>0</v>
      </c>
      <c r="N262" s="44">
        <v>0</v>
      </c>
    </row>
    <row r="263" spans="1:14">
      <c r="A263" s="44" t="str">
        <f>VLOOKUP(E263,來源檔!B:C,2,0)</f>
        <v>成人BNT</v>
      </c>
      <c r="B263" s="44">
        <v>262</v>
      </c>
      <c r="C263" s="44" t="s">
        <v>350</v>
      </c>
      <c r="D263" s="44" t="s">
        <v>517</v>
      </c>
      <c r="E263" s="44" t="s">
        <v>543</v>
      </c>
      <c r="F263" s="44" t="s">
        <v>515</v>
      </c>
      <c r="G263" s="44">
        <v>1111116</v>
      </c>
      <c r="H263" s="44">
        <v>18</v>
      </c>
      <c r="I263" s="44">
        <v>3</v>
      </c>
      <c r="J263" s="44">
        <v>0</v>
      </c>
      <c r="K263" s="44">
        <v>21</v>
      </c>
      <c r="L263" s="44">
        <v>0</v>
      </c>
      <c r="M263" s="44">
        <v>0</v>
      </c>
      <c r="N263" s="44">
        <v>0</v>
      </c>
    </row>
    <row r="264" spans="1:14">
      <c r="A264" s="44" t="str">
        <f>VLOOKUP(E264,來源檔!B:C,2,0)</f>
        <v>次世代莫德納</v>
      </c>
      <c r="B264" s="44">
        <v>263</v>
      </c>
      <c r="C264" s="44" t="s">
        <v>350</v>
      </c>
      <c r="D264" s="44" t="s">
        <v>513</v>
      </c>
      <c r="E264" s="44" t="s">
        <v>516</v>
      </c>
      <c r="F264" s="44" t="s">
        <v>515</v>
      </c>
      <c r="G264" s="44">
        <v>1111122</v>
      </c>
      <c r="H264" s="44">
        <v>28</v>
      </c>
      <c r="I264" s="44">
        <v>0</v>
      </c>
      <c r="J264" s="44">
        <v>0</v>
      </c>
      <c r="K264" s="44">
        <v>20</v>
      </c>
      <c r="L264" s="44">
        <v>0</v>
      </c>
      <c r="M264" s="44">
        <v>0</v>
      </c>
      <c r="N264" s="44">
        <v>8</v>
      </c>
    </row>
    <row r="265" spans="1:14">
      <c r="A265" s="44" t="str">
        <f>VLOOKUP(E265,來源檔!B:C,2,0)</f>
        <v>次世代莫德納</v>
      </c>
      <c r="B265" s="44">
        <v>264</v>
      </c>
      <c r="C265" s="44" t="s">
        <v>549</v>
      </c>
      <c r="D265" s="44" t="s">
        <v>513</v>
      </c>
      <c r="E265" s="44" t="s">
        <v>514</v>
      </c>
      <c r="F265" s="44" t="s">
        <v>515</v>
      </c>
      <c r="G265" s="44">
        <v>1111108</v>
      </c>
      <c r="H265" s="44">
        <v>2</v>
      </c>
      <c r="I265" s="44">
        <v>0</v>
      </c>
      <c r="J265" s="44">
        <v>0</v>
      </c>
      <c r="K265" s="44">
        <v>2</v>
      </c>
      <c r="L265" s="44">
        <v>0</v>
      </c>
      <c r="M265" s="44">
        <v>0</v>
      </c>
      <c r="N265" s="44">
        <v>0</v>
      </c>
    </row>
    <row r="266" spans="1:14">
      <c r="A266" s="44" t="str">
        <f>VLOOKUP(E266,來源檔!B:C,2,0)</f>
        <v>嬰幼兒莫德納(6個月至5歲)</v>
      </c>
      <c r="B266" s="44">
        <v>265</v>
      </c>
      <c r="C266" s="44" t="s">
        <v>490</v>
      </c>
      <c r="D266" s="44" t="s">
        <v>525</v>
      </c>
      <c r="E266" s="44" t="s">
        <v>542</v>
      </c>
      <c r="F266" s="44" t="s">
        <v>515</v>
      </c>
      <c r="G266" s="44">
        <v>1111205</v>
      </c>
      <c r="H266" s="44">
        <v>0</v>
      </c>
      <c r="I266" s="44">
        <v>5</v>
      </c>
      <c r="J266" s="44">
        <v>0</v>
      </c>
      <c r="K266" s="44">
        <v>0</v>
      </c>
      <c r="L266" s="44">
        <v>0</v>
      </c>
      <c r="M266" s="44">
        <v>0</v>
      </c>
      <c r="N266" s="44">
        <v>5</v>
      </c>
    </row>
    <row r="267" spans="1:14">
      <c r="A267" s="44" t="str">
        <f>VLOOKUP(E267,來源檔!B:C,2,0)</f>
        <v>嬰幼兒莫德納(6個月至5歲)</v>
      </c>
      <c r="B267" s="44">
        <v>266</v>
      </c>
      <c r="C267" s="44" t="s">
        <v>418</v>
      </c>
      <c r="D267" s="44" t="s">
        <v>525</v>
      </c>
      <c r="E267" s="44" t="s">
        <v>542</v>
      </c>
      <c r="F267" s="44" t="s">
        <v>515</v>
      </c>
      <c r="G267" s="44">
        <v>1111205</v>
      </c>
      <c r="H267" s="44">
        <v>0</v>
      </c>
      <c r="I267" s="44">
        <v>3</v>
      </c>
      <c r="J267" s="44">
        <v>0</v>
      </c>
      <c r="K267" s="44">
        <v>0</v>
      </c>
      <c r="L267" s="44">
        <v>0</v>
      </c>
      <c r="M267" s="44">
        <v>0</v>
      </c>
      <c r="N267" s="44">
        <v>3</v>
      </c>
    </row>
    <row r="268" spans="1:14">
      <c r="A268" s="44" t="str">
        <f>VLOOKUP(E268,來源檔!B:C,2,0)</f>
        <v>次世代莫德納</v>
      </c>
      <c r="B268" s="44">
        <v>267</v>
      </c>
      <c r="C268" s="44" t="s">
        <v>418</v>
      </c>
      <c r="D268" s="44" t="s">
        <v>513</v>
      </c>
      <c r="E268" s="44" t="s">
        <v>514</v>
      </c>
      <c r="F268" s="44" t="s">
        <v>515</v>
      </c>
      <c r="G268" s="44">
        <v>1111108</v>
      </c>
      <c r="H268" s="44">
        <v>11</v>
      </c>
      <c r="I268" s="44">
        <v>0</v>
      </c>
      <c r="J268" s="44">
        <v>0</v>
      </c>
      <c r="K268" s="44">
        <v>11</v>
      </c>
      <c r="L268" s="44">
        <v>0</v>
      </c>
      <c r="M268" s="44">
        <v>0</v>
      </c>
      <c r="N268" s="44">
        <v>0</v>
      </c>
    </row>
    <row r="269" spans="1:14">
      <c r="A269" s="44" t="str">
        <f>VLOOKUP(E269,來源檔!B:C,2,0)</f>
        <v>嬰幼兒BNT(6個月至4歲)</v>
      </c>
      <c r="B269" s="44">
        <v>268</v>
      </c>
      <c r="C269" s="44" t="s">
        <v>418</v>
      </c>
      <c r="D269" s="44" t="s">
        <v>517</v>
      </c>
      <c r="E269" s="44" t="s">
        <v>538</v>
      </c>
      <c r="F269" s="44" t="s">
        <v>515</v>
      </c>
      <c r="G269" s="44">
        <v>1120110</v>
      </c>
      <c r="H269" s="44">
        <v>0</v>
      </c>
      <c r="I269" s="44">
        <v>3</v>
      </c>
      <c r="J269" s="44">
        <v>0</v>
      </c>
      <c r="K269" s="44">
        <v>2</v>
      </c>
      <c r="L269" s="44">
        <v>0</v>
      </c>
      <c r="M269" s="44">
        <v>0</v>
      </c>
      <c r="N269" s="44">
        <v>1</v>
      </c>
    </row>
    <row r="270" spans="1:14">
      <c r="A270" s="44" t="str">
        <f>VLOOKUP(E270,來源檔!B:C,2,0)</f>
        <v>嬰幼兒BNT(6個月至4歲)</v>
      </c>
      <c r="B270" s="44">
        <v>269</v>
      </c>
      <c r="C270" s="44" t="s">
        <v>418</v>
      </c>
      <c r="D270" s="44" t="s">
        <v>517</v>
      </c>
      <c r="E270" s="44" t="s">
        <v>534</v>
      </c>
      <c r="F270" s="44" t="s">
        <v>515</v>
      </c>
      <c r="G270" s="44">
        <v>1111220</v>
      </c>
      <c r="H270" s="44">
        <v>3</v>
      </c>
      <c r="I270" s="44">
        <v>0</v>
      </c>
      <c r="J270" s="44">
        <v>0</v>
      </c>
      <c r="K270" s="44">
        <v>3</v>
      </c>
      <c r="L270" s="44">
        <v>0</v>
      </c>
      <c r="M270" s="44">
        <v>0</v>
      </c>
      <c r="N270" s="44">
        <v>0</v>
      </c>
    </row>
    <row r="271" spans="1:14">
      <c r="A271" s="44" t="str">
        <f>VLOOKUP(E271,來源檔!B:C,2,0)</f>
        <v>成人BNT</v>
      </c>
      <c r="B271" s="44">
        <v>270</v>
      </c>
      <c r="C271" s="44" t="s">
        <v>418</v>
      </c>
      <c r="D271" s="44" t="s">
        <v>517</v>
      </c>
      <c r="E271" s="44" t="s">
        <v>532</v>
      </c>
      <c r="F271" s="44" t="s">
        <v>515</v>
      </c>
      <c r="G271" s="44">
        <v>1111208</v>
      </c>
      <c r="H271" s="44">
        <v>0</v>
      </c>
      <c r="I271" s="44">
        <v>7</v>
      </c>
      <c r="J271" s="44">
        <v>0</v>
      </c>
      <c r="K271" s="44">
        <v>6</v>
      </c>
      <c r="L271" s="44">
        <v>0</v>
      </c>
      <c r="M271" s="44">
        <v>0</v>
      </c>
      <c r="N271" s="44">
        <v>1</v>
      </c>
    </row>
    <row r="272" spans="1:14">
      <c r="A272" s="44" t="str">
        <f>VLOOKUP(E272,來源檔!B:C,2,0)</f>
        <v>嬰幼兒莫德納(6個月至5歲)</v>
      </c>
      <c r="B272" s="44">
        <v>271</v>
      </c>
      <c r="C272" s="44" t="s">
        <v>418</v>
      </c>
      <c r="D272" s="44" t="s">
        <v>525</v>
      </c>
      <c r="E272" s="44" t="s">
        <v>535</v>
      </c>
      <c r="F272" s="44" t="s">
        <v>515</v>
      </c>
      <c r="G272" s="44">
        <v>1111108</v>
      </c>
      <c r="H272" s="44">
        <v>6</v>
      </c>
      <c r="I272" s="44">
        <v>0</v>
      </c>
      <c r="J272" s="44">
        <v>0</v>
      </c>
      <c r="K272" s="44">
        <v>6</v>
      </c>
      <c r="L272" s="44">
        <v>0</v>
      </c>
      <c r="M272" s="44">
        <v>0</v>
      </c>
      <c r="N272" s="44">
        <v>0</v>
      </c>
    </row>
    <row r="273" spans="1:14">
      <c r="A273" s="44" t="str">
        <f>VLOOKUP(E273,來源檔!B:C,2,0)</f>
        <v>成人BNT</v>
      </c>
      <c r="B273" s="44">
        <v>272</v>
      </c>
      <c r="C273" s="44" t="s">
        <v>418</v>
      </c>
      <c r="D273" s="44" t="s">
        <v>517</v>
      </c>
      <c r="E273" s="44" t="s">
        <v>543</v>
      </c>
      <c r="F273" s="44" t="s">
        <v>515</v>
      </c>
      <c r="G273" s="44">
        <v>1111116</v>
      </c>
      <c r="H273" s="44">
        <v>10</v>
      </c>
      <c r="I273" s="44">
        <v>0</v>
      </c>
      <c r="J273" s="44">
        <v>0</v>
      </c>
      <c r="K273" s="44">
        <v>10</v>
      </c>
      <c r="L273" s="44">
        <v>0</v>
      </c>
      <c r="M273" s="44">
        <v>0</v>
      </c>
      <c r="N273" s="44">
        <v>0</v>
      </c>
    </row>
    <row r="274" spans="1:14">
      <c r="A274" s="44" t="str">
        <f>VLOOKUP(E274,來源檔!B:C,2,0)</f>
        <v>次世代莫德納</v>
      </c>
      <c r="B274" s="44">
        <v>273</v>
      </c>
      <c r="C274" s="44" t="s">
        <v>418</v>
      </c>
      <c r="D274" s="44" t="s">
        <v>513</v>
      </c>
      <c r="E274" s="44" t="s">
        <v>516</v>
      </c>
      <c r="F274" s="44" t="s">
        <v>515</v>
      </c>
      <c r="G274" s="44">
        <v>1111122</v>
      </c>
      <c r="H274" s="44">
        <v>0</v>
      </c>
      <c r="I274" s="44">
        <v>40</v>
      </c>
      <c r="J274" s="44">
        <v>0</v>
      </c>
      <c r="K274" s="44">
        <v>15</v>
      </c>
      <c r="L274" s="44">
        <v>0</v>
      </c>
      <c r="M274" s="44">
        <v>0</v>
      </c>
      <c r="N274" s="44">
        <v>25</v>
      </c>
    </row>
    <row r="275" spans="1:14">
      <c r="A275" s="44" t="str">
        <f>VLOOKUP(E275,來源檔!B:C,2,0)</f>
        <v>嬰幼兒莫德納(6個月至5歲)</v>
      </c>
      <c r="B275" s="44">
        <v>274</v>
      </c>
      <c r="C275" s="44" t="s">
        <v>418</v>
      </c>
      <c r="D275" s="44" t="s">
        <v>525</v>
      </c>
      <c r="E275" s="44" t="s">
        <v>533</v>
      </c>
      <c r="F275" s="44" t="s">
        <v>515</v>
      </c>
      <c r="G275" s="44">
        <v>1111122</v>
      </c>
      <c r="H275" s="44">
        <v>0</v>
      </c>
      <c r="I275" s="44">
        <v>3</v>
      </c>
      <c r="J275" s="44">
        <v>0</v>
      </c>
      <c r="K275" s="44">
        <v>1</v>
      </c>
      <c r="L275" s="44">
        <v>0</v>
      </c>
      <c r="M275" s="44">
        <v>0</v>
      </c>
      <c r="N275" s="44">
        <v>2</v>
      </c>
    </row>
    <row r="276" spans="1:14">
      <c r="A276" s="44" t="str">
        <f>VLOOKUP(E276,來源檔!B:C,2,0)</f>
        <v>莫德納</v>
      </c>
      <c r="B276" s="44">
        <v>275</v>
      </c>
      <c r="C276" s="44" t="s">
        <v>98</v>
      </c>
      <c r="D276" s="44" t="s">
        <v>525</v>
      </c>
      <c r="E276" s="44" t="s">
        <v>526</v>
      </c>
      <c r="F276" s="44" t="s">
        <v>515</v>
      </c>
      <c r="G276" s="44">
        <v>1111205</v>
      </c>
      <c r="H276" s="44">
        <v>0</v>
      </c>
      <c r="I276" s="44">
        <v>2</v>
      </c>
      <c r="J276" s="44">
        <v>0</v>
      </c>
      <c r="K276" s="44">
        <v>1</v>
      </c>
      <c r="L276" s="44">
        <v>0</v>
      </c>
      <c r="M276" s="44">
        <v>0</v>
      </c>
      <c r="N276" s="44">
        <v>1</v>
      </c>
    </row>
    <row r="277" spans="1:14">
      <c r="A277" s="44" t="str">
        <f>VLOOKUP(E277,來源檔!B:C,2,0)</f>
        <v>次世代莫德納</v>
      </c>
      <c r="B277" s="44">
        <v>276</v>
      </c>
      <c r="C277" s="44" t="s">
        <v>98</v>
      </c>
      <c r="D277" s="44" t="s">
        <v>513</v>
      </c>
      <c r="E277" s="44" t="s">
        <v>514</v>
      </c>
      <c r="F277" s="44" t="s">
        <v>515</v>
      </c>
      <c r="G277" s="44">
        <v>1111108</v>
      </c>
      <c r="H277" s="44">
        <v>8</v>
      </c>
      <c r="I277" s="44">
        <v>0</v>
      </c>
      <c r="J277" s="44">
        <v>0</v>
      </c>
      <c r="K277" s="44">
        <v>8</v>
      </c>
      <c r="L277" s="44">
        <v>0</v>
      </c>
      <c r="M277" s="44">
        <v>0</v>
      </c>
      <c r="N277" s="44">
        <v>0</v>
      </c>
    </row>
    <row r="278" spans="1:14">
      <c r="A278" s="44" t="str">
        <f>VLOOKUP(E278,來源檔!B:C,2,0)</f>
        <v>嬰幼兒BNT(6個月至4歲)</v>
      </c>
      <c r="B278" s="44">
        <v>277</v>
      </c>
      <c r="C278" s="44" t="s">
        <v>98</v>
      </c>
      <c r="D278" s="44" t="s">
        <v>517</v>
      </c>
      <c r="E278" s="44" t="s">
        <v>538</v>
      </c>
      <c r="F278" s="44" t="s">
        <v>515</v>
      </c>
      <c r="G278" s="44">
        <v>1120110</v>
      </c>
      <c r="H278" s="44">
        <v>0</v>
      </c>
      <c r="I278" s="44">
        <v>5</v>
      </c>
      <c r="J278" s="44">
        <v>0</v>
      </c>
      <c r="K278" s="44">
        <v>0</v>
      </c>
      <c r="L278" s="44">
        <v>0</v>
      </c>
      <c r="M278" s="44">
        <v>0</v>
      </c>
      <c r="N278" s="44">
        <v>5</v>
      </c>
    </row>
    <row r="279" spans="1:14">
      <c r="A279" s="44" t="str">
        <f>VLOOKUP(E279,來源檔!B:C,2,0)</f>
        <v>成人BNT</v>
      </c>
      <c r="B279" s="44">
        <v>278</v>
      </c>
      <c r="C279" s="44" t="s">
        <v>98</v>
      </c>
      <c r="D279" s="44" t="s">
        <v>517</v>
      </c>
      <c r="E279" s="44" t="s">
        <v>532</v>
      </c>
      <c r="F279" s="44" t="s">
        <v>515</v>
      </c>
      <c r="G279" s="44">
        <v>1111208</v>
      </c>
      <c r="H279" s="44">
        <v>0</v>
      </c>
      <c r="I279" s="44">
        <v>2</v>
      </c>
      <c r="J279" s="44">
        <v>0</v>
      </c>
      <c r="K279" s="44">
        <v>2</v>
      </c>
      <c r="L279" s="44">
        <v>0</v>
      </c>
      <c r="M279" s="44">
        <v>0</v>
      </c>
      <c r="N279" s="44">
        <v>0</v>
      </c>
    </row>
    <row r="280" spans="1:14">
      <c r="A280" s="44" t="str">
        <f>VLOOKUP(E280,來源檔!B:C,2,0)</f>
        <v>嬰幼兒莫德納(6個月至5歲)</v>
      </c>
      <c r="B280" s="44">
        <v>279</v>
      </c>
      <c r="C280" s="44" t="s">
        <v>98</v>
      </c>
      <c r="D280" s="44" t="s">
        <v>525</v>
      </c>
      <c r="E280" s="44" t="s">
        <v>533</v>
      </c>
      <c r="F280" s="44" t="s">
        <v>515</v>
      </c>
      <c r="G280" s="44">
        <v>1111122</v>
      </c>
      <c r="H280" s="44">
        <v>9</v>
      </c>
      <c r="I280" s="44">
        <v>2</v>
      </c>
      <c r="J280" s="44">
        <v>0</v>
      </c>
      <c r="K280" s="44">
        <v>8</v>
      </c>
      <c r="L280" s="44">
        <v>0</v>
      </c>
      <c r="M280" s="44">
        <v>0</v>
      </c>
      <c r="N280" s="44">
        <v>3</v>
      </c>
    </row>
    <row r="281" spans="1:14">
      <c r="A281" s="44" t="str">
        <f>VLOOKUP(E281,來源檔!B:C,2,0)</f>
        <v>次世代莫德納</v>
      </c>
      <c r="B281" s="44">
        <v>280</v>
      </c>
      <c r="C281" s="44" t="s">
        <v>98</v>
      </c>
      <c r="D281" s="44" t="s">
        <v>513</v>
      </c>
      <c r="E281" s="44" t="s">
        <v>516</v>
      </c>
      <c r="F281" s="44" t="s">
        <v>515</v>
      </c>
      <c r="G281" s="44">
        <v>1111122</v>
      </c>
      <c r="H281" s="44">
        <v>20</v>
      </c>
      <c r="I281" s="44">
        <v>10</v>
      </c>
      <c r="J281" s="44">
        <v>0</v>
      </c>
      <c r="K281" s="44">
        <v>23</v>
      </c>
      <c r="L281" s="44">
        <v>0</v>
      </c>
      <c r="M281" s="44">
        <v>0</v>
      </c>
      <c r="N281" s="44">
        <v>7</v>
      </c>
    </row>
    <row r="282" spans="1:14">
      <c r="A282" s="44" t="str">
        <f>VLOOKUP(E282,來源檔!B:C,2,0)</f>
        <v>嬰幼兒BNT(6個月至4歲)</v>
      </c>
      <c r="B282" s="44">
        <v>281</v>
      </c>
      <c r="C282" s="44" t="s">
        <v>468</v>
      </c>
      <c r="D282" s="44" t="s">
        <v>517</v>
      </c>
      <c r="E282" s="44" t="s">
        <v>540</v>
      </c>
      <c r="F282" s="44" t="s">
        <v>515</v>
      </c>
      <c r="G282" s="44">
        <v>1111114</v>
      </c>
      <c r="H282" s="44">
        <v>3</v>
      </c>
      <c r="I282" s="44">
        <v>0</v>
      </c>
      <c r="J282" s="44">
        <v>0</v>
      </c>
      <c r="K282" s="44">
        <v>3</v>
      </c>
      <c r="L282" s="44">
        <v>0</v>
      </c>
      <c r="M282" s="44">
        <v>0</v>
      </c>
      <c r="N282" s="44">
        <v>0</v>
      </c>
    </row>
    <row r="283" spans="1:14">
      <c r="A283" s="44" t="str">
        <f>VLOOKUP(E283,來源檔!B:C,2,0)</f>
        <v>Novavax</v>
      </c>
      <c r="B283" s="44">
        <v>282</v>
      </c>
      <c r="C283" s="44" t="s">
        <v>468</v>
      </c>
      <c r="D283" s="44" t="s">
        <v>519</v>
      </c>
      <c r="E283" s="44" t="s">
        <v>520</v>
      </c>
      <c r="F283" s="44" t="s">
        <v>515</v>
      </c>
      <c r="G283" s="44">
        <v>1111231</v>
      </c>
      <c r="H283" s="44">
        <v>5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5</v>
      </c>
    </row>
    <row r="284" spans="1:14">
      <c r="A284" s="44" t="str">
        <f>VLOOKUP(E284,來源檔!B:C,2,0)</f>
        <v>兒童BNT(5歲至11歲)</v>
      </c>
      <c r="B284" s="44">
        <v>283</v>
      </c>
      <c r="C284" s="44" t="s">
        <v>468</v>
      </c>
      <c r="D284" s="44" t="s">
        <v>517</v>
      </c>
      <c r="E284" s="44" t="s">
        <v>530</v>
      </c>
      <c r="F284" s="44" t="s">
        <v>515</v>
      </c>
      <c r="G284" s="44">
        <v>1111128</v>
      </c>
      <c r="H284" s="44">
        <v>1</v>
      </c>
      <c r="I284" s="44">
        <v>0</v>
      </c>
      <c r="J284" s="44">
        <v>0</v>
      </c>
      <c r="K284" s="44">
        <v>1</v>
      </c>
      <c r="L284" s="44">
        <v>0</v>
      </c>
      <c r="M284" s="44">
        <v>0</v>
      </c>
      <c r="N284" s="44">
        <v>0</v>
      </c>
    </row>
    <row r="285" spans="1:14">
      <c r="A285" s="44" t="str">
        <f>VLOOKUP(E285,來源檔!B:C,2,0)</f>
        <v>Novavax</v>
      </c>
      <c r="B285" s="44">
        <v>284</v>
      </c>
      <c r="C285" s="44" t="s">
        <v>154</v>
      </c>
      <c r="D285" s="44" t="s">
        <v>519</v>
      </c>
      <c r="E285" s="44" t="s">
        <v>520</v>
      </c>
      <c r="F285" s="44" t="s">
        <v>515</v>
      </c>
      <c r="G285" s="44">
        <v>1111231</v>
      </c>
      <c r="H285" s="44">
        <v>2</v>
      </c>
      <c r="I285" s="44">
        <v>0</v>
      </c>
      <c r="J285" s="44">
        <v>0</v>
      </c>
      <c r="K285" s="44">
        <v>1</v>
      </c>
      <c r="L285" s="44">
        <v>0</v>
      </c>
      <c r="M285" s="44">
        <v>0</v>
      </c>
      <c r="N285" s="44">
        <v>1</v>
      </c>
    </row>
    <row r="286" spans="1:14">
      <c r="A286" s="44" t="str">
        <f>VLOOKUP(E286,來源檔!B:C,2,0)</f>
        <v>次世代莫德納</v>
      </c>
      <c r="B286" s="44">
        <v>285</v>
      </c>
      <c r="C286" s="44" t="s">
        <v>154</v>
      </c>
      <c r="D286" s="44" t="s">
        <v>513</v>
      </c>
      <c r="E286" s="44" t="s">
        <v>516</v>
      </c>
      <c r="F286" s="44" t="s">
        <v>515</v>
      </c>
      <c r="G286" s="44">
        <v>1111122</v>
      </c>
      <c r="H286" s="44">
        <v>10</v>
      </c>
      <c r="I286" s="44">
        <v>0</v>
      </c>
      <c r="J286" s="44">
        <v>2</v>
      </c>
      <c r="K286" s="44">
        <v>6</v>
      </c>
      <c r="L286" s="44">
        <v>0</v>
      </c>
      <c r="M286" s="44">
        <v>0</v>
      </c>
      <c r="N286" s="44">
        <v>2</v>
      </c>
    </row>
    <row r="287" spans="1:14">
      <c r="A287" s="44" t="str">
        <f>VLOOKUP(E287,來源檔!B:C,2,0)</f>
        <v>次世代莫德納</v>
      </c>
      <c r="B287" s="44">
        <v>286</v>
      </c>
      <c r="C287" s="44" t="s">
        <v>103</v>
      </c>
      <c r="D287" s="44" t="s">
        <v>513</v>
      </c>
      <c r="E287" s="44" t="s">
        <v>516</v>
      </c>
      <c r="F287" s="44" t="s">
        <v>515</v>
      </c>
      <c r="G287" s="44">
        <v>1111122</v>
      </c>
      <c r="H287" s="44">
        <v>0</v>
      </c>
      <c r="I287" s="44">
        <v>10</v>
      </c>
      <c r="J287" s="44">
        <v>2</v>
      </c>
      <c r="K287" s="44">
        <v>0</v>
      </c>
      <c r="L287" s="44">
        <v>0</v>
      </c>
      <c r="M287" s="44">
        <v>0</v>
      </c>
      <c r="N287" s="44">
        <v>8</v>
      </c>
    </row>
    <row r="288" spans="1:14">
      <c r="A288" s="44" t="str">
        <f>VLOOKUP(E288,來源檔!B:C,2,0)</f>
        <v>莫德納</v>
      </c>
      <c r="B288" s="44">
        <v>287</v>
      </c>
      <c r="C288" s="44" t="s">
        <v>103</v>
      </c>
      <c r="D288" s="44" t="s">
        <v>525</v>
      </c>
      <c r="E288" s="44" t="s">
        <v>526</v>
      </c>
      <c r="F288" s="44" t="s">
        <v>515</v>
      </c>
      <c r="G288" s="44">
        <v>1111205</v>
      </c>
      <c r="H288" s="44">
        <v>0</v>
      </c>
      <c r="I288" s="44">
        <v>3</v>
      </c>
      <c r="J288" s="44">
        <v>3</v>
      </c>
      <c r="K288" s="44">
        <v>0</v>
      </c>
      <c r="L288" s="44">
        <v>0</v>
      </c>
      <c r="M288" s="44">
        <v>0</v>
      </c>
      <c r="N288" s="44">
        <v>0</v>
      </c>
    </row>
    <row r="289" spans="1:14">
      <c r="A289" s="44" t="str">
        <f>VLOOKUP(E289,來源檔!B:C,2,0)</f>
        <v>次世代莫德納</v>
      </c>
      <c r="B289" s="44">
        <v>288</v>
      </c>
      <c r="C289" s="44" t="s">
        <v>103</v>
      </c>
      <c r="D289" s="44" t="s">
        <v>513</v>
      </c>
      <c r="E289" s="44" t="s">
        <v>514</v>
      </c>
      <c r="F289" s="44" t="s">
        <v>515</v>
      </c>
      <c r="G289" s="44">
        <v>1111108</v>
      </c>
      <c r="H289" s="44">
        <v>10</v>
      </c>
      <c r="I289" s="44">
        <v>0</v>
      </c>
      <c r="J289" s="44">
        <v>0</v>
      </c>
      <c r="K289" s="44">
        <v>10</v>
      </c>
      <c r="L289" s="44">
        <v>0</v>
      </c>
      <c r="M289" s="44">
        <v>0</v>
      </c>
      <c r="N289" s="44">
        <v>0</v>
      </c>
    </row>
    <row r="290" spans="1:14">
      <c r="A290" s="44" t="str">
        <f>VLOOKUP(E290,來源檔!B:C,2,0)</f>
        <v>成人BNT</v>
      </c>
      <c r="B290" s="44">
        <v>289</v>
      </c>
      <c r="C290" s="44" t="s">
        <v>103</v>
      </c>
      <c r="D290" s="44" t="s">
        <v>517</v>
      </c>
      <c r="E290" s="44" t="s">
        <v>532</v>
      </c>
      <c r="F290" s="44" t="s">
        <v>515</v>
      </c>
      <c r="G290" s="44">
        <v>1111208</v>
      </c>
      <c r="H290" s="44">
        <v>0</v>
      </c>
      <c r="I290" s="44">
        <v>2</v>
      </c>
      <c r="J290" s="44">
        <v>2</v>
      </c>
      <c r="K290" s="44">
        <v>0</v>
      </c>
      <c r="L290" s="44">
        <v>0</v>
      </c>
      <c r="M290" s="44">
        <v>0</v>
      </c>
      <c r="N290" s="44">
        <v>0</v>
      </c>
    </row>
    <row r="291" spans="1:14">
      <c r="A291" s="44" t="str">
        <f>VLOOKUP(E291,來源檔!B:C,2,0)</f>
        <v>嬰幼兒BNT(6個月至4歲)</v>
      </c>
      <c r="B291" s="44">
        <v>290</v>
      </c>
      <c r="C291" s="44" t="s">
        <v>347</v>
      </c>
      <c r="D291" s="44" t="s">
        <v>517</v>
      </c>
      <c r="E291" s="44" t="s">
        <v>540</v>
      </c>
      <c r="F291" s="44" t="s">
        <v>515</v>
      </c>
      <c r="G291" s="44">
        <v>1111114</v>
      </c>
      <c r="H291" s="44">
        <v>1</v>
      </c>
      <c r="I291" s="44">
        <v>8</v>
      </c>
      <c r="J291" s="44">
        <v>0</v>
      </c>
      <c r="K291" s="44">
        <v>7</v>
      </c>
      <c r="L291" s="44">
        <v>0</v>
      </c>
      <c r="M291" s="44">
        <v>0</v>
      </c>
      <c r="N291" s="44">
        <v>2</v>
      </c>
    </row>
    <row r="292" spans="1:14">
      <c r="A292" s="44" t="str">
        <f>VLOOKUP(E292,來源檔!B:C,2,0)</f>
        <v>兒童BNT(5歲至11歲)</v>
      </c>
      <c r="B292" s="44">
        <v>291</v>
      </c>
      <c r="C292" s="44" t="s">
        <v>347</v>
      </c>
      <c r="D292" s="44" t="s">
        <v>517</v>
      </c>
      <c r="E292" s="44" t="s">
        <v>518</v>
      </c>
      <c r="F292" s="44" t="s">
        <v>515</v>
      </c>
      <c r="G292" s="44">
        <v>1111220</v>
      </c>
      <c r="H292" s="44">
        <v>0</v>
      </c>
      <c r="I292" s="44">
        <v>10</v>
      </c>
      <c r="J292" s="44">
        <v>0</v>
      </c>
      <c r="K292" s="44">
        <v>1</v>
      </c>
      <c r="L292" s="44">
        <v>0</v>
      </c>
      <c r="M292" s="44">
        <v>0</v>
      </c>
      <c r="N292" s="44">
        <v>9</v>
      </c>
    </row>
    <row r="293" spans="1:14">
      <c r="A293" s="44" t="str">
        <f>VLOOKUP(E293,來源檔!B:C,2,0)</f>
        <v>嬰幼兒莫德納(6個月至5歲)</v>
      </c>
      <c r="B293" s="44">
        <v>292</v>
      </c>
      <c r="C293" s="44" t="s">
        <v>347</v>
      </c>
      <c r="D293" s="44" t="s">
        <v>525</v>
      </c>
      <c r="E293" s="44" t="s">
        <v>533</v>
      </c>
      <c r="F293" s="44" t="s">
        <v>515</v>
      </c>
      <c r="G293" s="44">
        <v>1111122</v>
      </c>
      <c r="H293" s="44">
        <v>0</v>
      </c>
      <c r="I293" s="44">
        <v>8</v>
      </c>
      <c r="J293" s="44">
        <v>0</v>
      </c>
      <c r="K293" s="44">
        <v>4</v>
      </c>
      <c r="L293" s="44">
        <v>0</v>
      </c>
      <c r="M293" s="44">
        <v>0</v>
      </c>
      <c r="N293" s="44">
        <v>4</v>
      </c>
    </row>
    <row r="294" spans="1:14">
      <c r="A294" s="44" t="str">
        <f>VLOOKUP(E294,來源檔!B:C,2,0)</f>
        <v>兒童BNT(5歲至11歲)</v>
      </c>
      <c r="B294" s="44">
        <v>293</v>
      </c>
      <c r="C294" s="44" t="s">
        <v>347</v>
      </c>
      <c r="D294" s="44" t="s">
        <v>517</v>
      </c>
      <c r="E294" s="44" t="s">
        <v>521</v>
      </c>
      <c r="F294" s="44" t="s">
        <v>515</v>
      </c>
      <c r="G294" s="44">
        <v>1111114</v>
      </c>
      <c r="H294" s="44">
        <v>2</v>
      </c>
      <c r="I294" s="44">
        <v>0</v>
      </c>
      <c r="J294" s="44">
        <v>0</v>
      </c>
      <c r="K294" s="44">
        <v>2</v>
      </c>
      <c r="L294" s="44">
        <v>0</v>
      </c>
      <c r="M294" s="44">
        <v>0</v>
      </c>
      <c r="N294" s="44">
        <v>0</v>
      </c>
    </row>
    <row r="295" spans="1:14">
      <c r="A295" s="44" t="str">
        <f>VLOOKUP(E295,來源檔!B:C,2,0)</f>
        <v>莫德納</v>
      </c>
      <c r="B295" s="44">
        <v>294</v>
      </c>
      <c r="C295" s="44" t="s">
        <v>347</v>
      </c>
      <c r="D295" s="44" t="s">
        <v>525</v>
      </c>
      <c r="E295" s="44" t="s">
        <v>537</v>
      </c>
      <c r="F295" s="44" t="s">
        <v>515</v>
      </c>
      <c r="G295" s="44">
        <v>1111122</v>
      </c>
      <c r="H295" s="44">
        <v>0</v>
      </c>
      <c r="I295" s="44">
        <v>3</v>
      </c>
      <c r="J295" s="44">
        <v>0</v>
      </c>
      <c r="K295" s="44">
        <v>1</v>
      </c>
      <c r="L295" s="44">
        <v>0</v>
      </c>
      <c r="M295" s="44">
        <v>0</v>
      </c>
      <c r="N295" s="44">
        <v>2</v>
      </c>
    </row>
    <row r="296" spans="1:14">
      <c r="A296" s="44" t="str">
        <f>VLOOKUP(E296,來源檔!B:C,2,0)</f>
        <v>嬰幼兒莫德納(6個月至5歲)</v>
      </c>
      <c r="B296" s="44">
        <v>295</v>
      </c>
      <c r="C296" s="44" t="s">
        <v>347</v>
      </c>
      <c r="D296" s="44" t="s">
        <v>525</v>
      </c>
      <c r="E296" s="44" t="s">
        <v>535</v>
      </c>
      <c r="F296" s="44" t="s">
        <v>515</v>
      </c>
      <c r="G296" s="44">
        <v>1111108</v>
      </c>
      <c r="H296" s="44">
        <v>0</v>
      </c>
      <c r="I296" s="44">
        <v>2</v>
      </c>
      <c r="J296" s="44">
        <v>0</v>
      </c>
      <c r="K296" s="44">
        <v>2</v>
      </c>
      <c r="L296" s="44">
        <v>0</v>
      </c>
      <c r="M296" s="44">
        <v>0</v>
      </c>
      <c r="N296" s="44">
        <v>0</v>
      </c>
    </row>
    <row r="297" spans="1:14">
      <c r="A297" s="44" t="str">
        <f>VLOOKUP(E297,來源檔!B:C,2,0)</f>
        <v>次世代莫德納</v>
      </c>
      <c r="B297" s="44">
        <v>296</v>
      </c>
      <c r="C297" s="44" t="s">
        <v>347</v>
      </c>
      <c r="D297" s="44" t="s">
        <v>513</v>
      </c>
      <c r="E297" s="44" t="s">
        <v>516</v>
      </c>
      <c r="F297" s="44" t="s">
        <v>515</v>
      </c>
      <c r="G297" s="44">
        <v>1111122</v>
      </c>
      <c r="H297" s="44">
        <v>4</v>
      </c>
      <c r="I297" s="44">
        <v>210</v>
      </c>
      <c r="J297" s="44">
        <v>0</v>
      </c>
      <c r="K297" s="44">
        <v>74</v>
      </c>
      <c r="L297" s="44">
        <v>0</v>
      </c>
      <c r="M297" s="44">
        <v>0</v>
      </c>
      <c r="N297" s="44">
        <v>140</v>
      </c>
    </row>
    <row r="298" spans="1:14">
      <c r="A298" s="44" t="str">
        <f>VLOOKUP(E298,來源檔!B:C,2,0)</f>
        <v>Novavax</v>
      </c>
      <c r="B298" s="44">
        <v>297</v>
      </c>
      <c r="C298" s="44" t="s">
        <v>157</v>
      </c>
      <c r="D298" s="44" t="s">
        <v>519</v>
      </c>
      <c r="E298" s="44" t="s">
        <v>520</v>
      </c>
      <c r="F298" s="44" t="s">
        <v>515</v>
      </c>
      <c r="G298" s="44">
        <v>1111231</v>
      </c>
      <c r="H298" s="44">
        <v>13</v>
      </c>
      <c r="I298" s="44">
        <v>0</v>
      </c>
      <c r="J298" s="44">
        <v>0</v>
      </c>
      <c r="K298" s="44">
        <v>3</v>
      </c>
      <c r="L298" s="44">
        <v>0</v>
      </c>
      <c r="M298" s="44">
        <v>0</v>
      </c>
      <c r="N298" s="44">
        <v>10</v>
      </c>
    </row>
    <row r="299" spans="1:14">
      <c r="A299" s="44" t="str">
        <f>VLOOKUP(E299,來源檔!B:C,2,0)</f>
        <v>次世代莫德納</v>
      </c>
      <c r="B299" s="44">
        <v>298</v>
      </c>
      <c r="C299" s="44" t="s">
        <v>157</v>
      </c>
      <c r="D299" s="44" t="s">
        <v>513</v>
      </c>
      <c r="E299" s="44" t="s">
        <v>514</v>
      </c>
      <c r="F299" s="44" t="s">
        <v>515</v>
      </c>
      <c r="G299" s="44">
        <v>1111108</v>
      </c>
      <c r="H299" s="44">
        <v>8</v>
      </c>
      <c r="I299" s="44">
        <v>0</v>
      </c>
      <c r="J299" s="44">
        <v>0</v>
      </c>
      <c r="K299" s="44">
        <v>8</v>
      </c>
      <c r="L299" s="44">
        <v>0</v>
      </c>
      <c r="M299" s="44">
        <v>0</v>
      </c>
      <c r="N299" s="44">
        <v>0</v>
      </c>
    </row>
    <row r="300" spans="1:14">
      <c r="A300" s="44" t="str">
        <f>VLOOKUP(E300,來源檔!B:C,2,0)</f>
        <v>次世代莫德納</v>
      </c>
      <c r="B300" s="44">
        <v>299</v>
      </c>
      <c r="C300" s="44" t="s">
        <v>157</v>
      </c>
      <c r="D300" s="44" t="s">
        <v>513</v>
      </c>
      <c r="E300" s="44" t="s">
        <v>536</v>
      </c>
      <c r="F300" s="44" t="s">
        <v>515</v>
      </c>
      <c r="G300" s="44">
        <v>1111205</v>
      </c>
      <c r="H300" s="44">
        <v>0</v>
      </c>
      <c r="I300" s="44">
        <v>15</v>
      </c>
      <c r="J300" s="44">
        <v>0</v>
      </c>
      <c r="K300" s="44">
        <v>0</v>
      </c>
      <c r="L300" s="44">
        <v>0</v>
      </c>
      <c r="M300" s="44">
        <v>0</v>
      </c>
      <c r="N300" s="44">
        <v>15</v>
      </c>
    </row>
    <row r="301" spans="1:14">
      <c r="A301" s="44" t="str">
        <f>VLOOKUP(E301,來源檔!B:C,2,0)</f>
        <v>次世代莫德納</v>
      </c>
      <c r="B301" s="44">
        <v>300</v>
      </c>
      <c r="C301" s="44" t="s">
        <v>157</v>
      </c>
      <c r="D301" s="44" t="s">
        <v>513</v>
      </c>
      <c r="E301" s="44" t="s">
        <v>516</v>
      </c>
      <c r="F301" s="44" t="s">
        <v>515</v>
      </c>
      <c r="G301" s="44">
        <v>1111122</v>
      </c>
      <c r="H301" s="44">
        <v>30</v>
      </c>
      <c r="I301" s="44">
        <v>10</v>
      </c>
      <c r="J301" s="44">
        <v>0</v>
      </c>
      <c r="K301" s="44">
        <v>24</v>
      </c>
      <c r="L301" s="44">
        <v>0</v>
      </c>
      <c r="M301" s="44">
        <v>0</v>
      </c>
      <c r="N301" s="44">
        <v>16</v>
      </c>
    </row>
    <row r="302" spans="1:14">
      <c r="A302" s="44" t="str">
        <f>VLOOKUP(E302,來源檔!B:C,2,0)</f>
        <v>嬰幼兒莫德納(6個月至5歲)</v>
      </c>
      <c r="B302" s="44">
        <v>301</v>
      </c>
      <c r="C302" s="44" t="s">
        <v>231</v>
      </c>
      <c r="D302" s="44" t="s">
        <v>525</v>
      </c>
      <c r="E302" s="44" t="s">
        <v>550</v>
      </c>
      <c r="F302" s="44" t="s">
        <v>515</v>
      </c>
      <c r="G302" s="44">
        <v>1111003</v>
      </c>
      <c r="H302" s="44">
        <v>1</v>
      </c>
      <c r="I302" s="44">
        <v>0</v>
      </c>
      <c r="J302" s="44">
        <v>0</v>
      </c>
      <c r="K302" s="44">
        <v>1</v>
      </c>
      <c r="L302" s="44">
        <v>0</v>
      </c>
      <c r="M302" s="44">
        <v>0</v>
      </c>
      <c r="N302" s="44">
        <v>0</v>
      </c>
    </row>
    <row r="303" spans="1:14">
      <c r="A303" s="44" t="str">
        <f>VLOOKUP(E303,來源檔!B:C,2,0)</f>
        <v>嬰幼兒莫德納(6個月至5歲)</v>
      </c>
      <c r="B303" s="44">
        <v>302</v>
      </c>
      <c r="C303" s="44" t="s">
        <v>231</v>
      </c>
      <c r="D303" s="44" t="s">
        <v>525</v>
      </c>
      <c r="E303" s="44" t="s">
        <v>535</v>
      </c>
      <c r="F303" s="44" t="s">
        <v>515</v>
      </c>
      <c r="G303" s="44">
        <v>1111108</v>
      </c>
      <c r="H303" s="44">
        <v>1</v>
      </c>
      <c r="I303" s="44">
        <v>0</v>
      </c>
      <c r="J303" s="44">
        <v>0</v>
      </c>
      <c r="K303" s="44">
        <v>1</v>
      </c>
      <c r="L303" s="44">
        <v>0</v>
      </c>
      <c r="M303" s="44">
        <v>0</v>
      </c>
      <c r="N303" s="44">
        <v>0</v>
      </c>
    </row>
    <row r="304" spans="1:14">
      <c r="A304" s="44" t="str">
        <f>VLOOKUP(E304,來源檔!B:C,2,0)</f>
        <v>嬰幼兒BNT(6個月至4歲)</v>
      </c>
      <c r="B304" s="44">
        <v>303</v>
      </c>
      <c r="C304" s="44" t="s">
        <v>231</v>
      </c>
      <c r="D304" s="44" t="s">
        <v>517</v>
      </c>
      <c r="E304" s="44" t="s">
        <v>538</v>
      </c>
      <c r="F304" s="44" t="s">
        <v>515</v>
      </c>
      <c r="G304" s="44">
        <v>1120110</v>
      </c>
      <c r="H304" s="44">
        <v>0</v>
      </c>
      <c r="I304" s="44">
        <v>30</v>
      </c>
      <c r="J304" s="44">
        <v>0</v>
      </c>
      <c r="K304" s="44">
        <v>11</v>
      </c>
      <c r="L304" s="44">
        <v>0</v>
      </c>
      <c r="M304" s="44">
        <v>0</v>
      </c>
      <c r="N304" s="44">
        <v>19</v>
      </c>
    </row>
    <row r="305" spans="1:14">
      <c r="A305" s="44" t="str">
        <f>VLOOKUP(E305,來源檔!B:C,2,0)</f>
        <v>兒童BNT(5歲至11歲)</v>
      </c>
      <c r="B305" s="44">
        <v>304</v>
      </c>
      <c r="C305" s="44" t="s">
        <v>231</v>
      </c>
      <c r="D305" s="44" t="s">
        <v>517</v>
      </c>
      <c r="E305" s="44" t="s">
        <v>530</v>
      </c>
      <c r="F305" s="44" t="s">
        <v>515</v>
      </c>
      <c r="G305" s="44">
        <v>1111128</v>
      </c>
      <c r="H305" s="44">
        <v>0</v>
      </c>
      <c r="I305" s="44">
        <v>10</v>
      </c>
      <c r="J305" s="44">
        <v>0</v>
      </c>
      <c r="K305" s="44">
        <v>0</v>
      </c>
      <c r="L305" s="44">
        <v>0</v>
      </c>
      <c r="M305" s="44">
        <v>0</v>
      </c>
      <c r="N305" s="44">
        <v>10</v>
      </c>
    </row>
    <row r="306" spans="1:14">
      <c r="A306" s="44" t="str">
        <f>VLOOKUP(E306,來源檔!B:C,2,0)</f>
        <v>嬰幼兒莫德納(6個月至5歲)</v>
      </c>
      <c r="B306" s="44">
        <v>305</v>
      </c>
      <c r="C306" s="44" t="s">
        <v>231</v>
      </c>
      <c r="D306" s="44" t="s">
        <v>525</v>
      </c>
      <c r="E306" s="44" t="s">
        <v>533</v>
      </c>
      <c r="F306" s="44" t="s">
        <v>515</v>
      </c>
      <c r="G306" s="44">
        <v>1111122</v>
      </c>
      <c r="H306" s="44">
        <v>0</v>
      </c>
      <c r="I306" s="44">
        <v>32</v>
      </c>
      <c r="J306" s="44">
        <v>19</v>
      </c>
      <c r="K306" s="44">
        <v>11</v>
      </c>
      <c r="L306" s="44">
        <v>0</v>
      </c>
      <c r="M306" s="44">
        <v>0</v>
      </c>
      <c r="N306" s="44">
        <v>2</v>
      </c>
    </row>
    <row r="307" spans="1:14">
      <c r="A307" s="44" t="str">
        <f>VLOOKUP(E307,來源檔!B:C,2,0)</f>
        <v>兒童BNT(5歲至11歲)</v>
      </c>
      <c r="B307" s="44">
        <v>306</v>
      </c>
      <c r="C307" s="44" t="s">
        <v>231</v>
      </c>
      <c r="D307" s="44" t="s">
        <v>517</v>
      </c>
      <c r="E307" s="44" t="s">
        <v>522</v>
      </c>
      <c r="F307" s="44" t="s">
        <v>515</v>
      </c>
      <c r="G307" s="44">
        <v>1111107</v>
      </c>
      <c r="H307" s="44">
        <v>5</v>
      </c>
      <c r="I307" s="44">
        <v>0</v>
      </c>
      <c r="J307" s="44">
        <v>0</v>
      </c>
      <c r="K307" s="44">
        <v>5</v>
      </c>
      <c r="L307" s="44">
        <v>0</v>
      </c>
      <c r="M307" s="44">
        <v>0</v>
      </c>
      <c r="N307" s="44">
        <v>0</v>
      </c>
    </row>
    <row r="308" spans="1:14">
      <c r="A308" s="44" t="str">
        <f>VLOOKUP(E308,來源檔!B:C,2,0)</f>
        <v>莫德納</v>
      </c>
      <c r="B308" s="44">
        <v>307</v>
      </c>
      <c r="C308" s="44" t="s">
        <v>231</v>
      </c>
      <c r="D308" s="44" t="s">
        <v>525</v>
      </c>
      <c r="E308" s="44" t="s">
        <v>537</v>
      </c>
      <c r="F308" s="44" t="s">
        <v>515</v>
      </c>
      <c r="G308" s="44">
        <v>1111122</v>
      </c>
      <c r="H308" s="44">
        <v>0</v>
      </c>
      <c r="I308" s="44">
        <v>5</v>
      </c>
      <c r="J308" s="44">
        <v>0</v>
      </c>
      <c r="K308" s="44">
        <v>0</v>
      </c>
      <c r="L308" s="44">
        <v>0</v>
      </c>
      <c r="M308" s="44">
        <v>0</v>
      </c>
      <c r="N308" s="44">
        <v>5</v>
      </c>
    </row>
    <row r="309" spans="1:14">
      <c r="A309" s="44" t="str">
        <f>VLOOKUP(E309,來源檔!B:C,2,0)</f>
        <v>成人BNT</v>
      </c>
      <c r="B309" s="44">
        <v>308</v>
      </c>
      <c r="C309" s="44" t="s">
        <v>231</v>
      </c>
      <c r="D309" s="44" t="s">
        <v>517</v>
      </c>
      <c r="E309" s="44" t="s">
        <v>543</v>
      </c>
      <c r="F309" s="44" t="s">
        <v>515</v>
      </c>
      <c r="G309" s="44">
        <v>1111116</v>
      </c>
      <c r="H309" s="44">
        <v>0</v>
      </c>
      <c r="I309" s="44">
        <v>3</v>
      </c>
      <c r="J309" s="44">
        <v>0</v>
      </c>
      <c r="K309" s="44">
        <v>2</v>
      </c>
      <c r="L309" s="44">
        <v>0</v>
      </c>
      <c r="M309" s="44">
        <v>0</v>
      </c>
      <c r="N309" s="44">
        <v>1</v>
      </c>
    </row>
    <row r="310" spans="1:14">
      <c r="A310" s="44" t="str">
        <f>VLOOKUP(E310,來源檔!B:C,2,0)</f>
        <v>次世代莫德納</v>
      </c>
      <c r="B310" s="44">
        <v>309</v>
      </c>
      <c r="C310" s="44" t="s">
        <v>231</v>
      </c>
      <c r="D310" s="44" t="s">
        <v>513</v>
      </c>
      <c r="E310" s="44" t="s">
        <v>516</v>
      </c>
      <c r="F310" s="44" t="s">
        <v>515</v>
      </c>
      <c r="G310" s="44">
        <v>1111122</v>
      </c>
      <c r="H310" s="44">
        <v>0</v>
      </c>
      <c r="I310" s="44">
        <v>130</v>
      </c>
      <c r="J310" s="44">
        <v>80</v>
      </c>
      <c r="K310" s="44">
        <v>46</v>
      </c>
      <c r="L310" s="44">
        <v>0</v>
      </c>
      <c r="M310" s="44">
        <v>0</v>
      </c>
      <c r="N310" s="44">
        <v>4</v>
      </c>
    </row>
    <row r="311" spans="1:14">
      <c r="A311" s="44" t="str">
        <f>VLOOKUP(E311,來源檔!B:C,2,0)</f>
        <v>次世代莫德納</v>
      </c>
      <c r="B311" s="44">
        <v>310</v>
      </c>
      <c r="C311" s="44" t="s">
        <v>231</v>
      </c>
      <c r="D311" s="44" t="s">
        <v>513</v>
      </c>
      <c r="E311" s="44" t="s">
        <v>514</v>
      </c>
      <c r="F311" s="44" t="s">
        <v>515</v>
      </c>
      <c r="G311" s="44">
        <v>1111108</v>
      </c>
      <c r="H311" s="44">
        <v>0</v>
      </c>
      <c r="I311" s="44">
        <v>113</v>
      </c>
      <c r="J311" s="44">
        <v>10</v>
      </c>
      <c r="K311" s="44">
        <v>103</v>
      </c>
      <c r="L311" s="44">
        <v>0</v>
      </c>
      <c r="M311" s="44">
        <v>0</v>
      </c>
      <c r="N311" s="44">
        <v>0</v>
      </c>
    </row>
    <row r="312" spans="1:14">
      <c r="A312" s="44" t="str">
        <f>VLOOKUP(E312,來源檔!B:C,2,0)</f>
        <v>Novavax</v>
      </c>
      <c r="B312" s="44">
        <v>311</v>
      </c>
      <c r="C312" s="44" t="s">
        <v>231</v>
      </c>
      <c r="D312" s="44" t="s">
        <v>519</v>
      </c>
      <c r="E312" s="44" t="s">
        <v>520</v>
      </c>
      <c r="F312" s="44" t="s">
        <v>515</v>
      </c>
      <c r="G312" s="44">
        <v>1111231</v>
      </c>
      <c r="H312" s="44">
        <v>10</v>
      </c>
      <c r="I312" s="44">
        <v>0</v>
      </c>
      <c r="J312" s="44">
        <v>0</v>
      </c>
      <c r="K312" s="44">
        <v>2</v>
      </c>
      <c r="L312" s="44">
        <v>0</v>
      </c>
      <c r="M312" s="44">
        <v>0</v>
      </c>
      <c r="N312" s="44">
        <v>8</v>
      </c>
    </row>
    <row r="313" spans="1:14">
      <c r="A313" s="44" t="str">
        <f>VLOOKUP(E313,來源檔!B:C,2,0)</f>
        <v>兒童BNT(5歲至11歲)</v>
      </c>
      <c r="B313" s="44">
        <v>312</v>
      </c>
      <c r="C313" s="44" t="s">
        <v>231</v>
      </c>
      <c r="D313" s="44" t="s">
        <v>517</v>
      </c>
      <c r="E313" s="44" t="s">
        <v>521</v>
      </c>
      <c r="F313" s="44" t="s">
        <v>515</v>
      </c>
      <c r="G313" s="44">
        <v>1111114</v>
      </c>
      <c r="H313" s="44">
        <v>4</v>
      </c>
      <c r="I313" s="44">
        <v>10</v>
      </c>
      <c r="J313" s="44">
        <v>0</v>
      </c>
      <c r="K313" s="44">
        <v>4</v>
      </c>
      <c r="L313" s="44">
        <v>0</v>
      </c>
      <c r="M313" s="44">
        <v>0</v>
      </c>
      <c r="N313" s="44">
        <v>10</v>
      </c>
    </row>
    <row r="314" spans="1:14">
      <c r="A314" s="44" t="str">
        <f>VLOOKUP(E314,來源檔!B:C,2,0)</f>
        <v>次世代莫德納</v>
      </c>
      <c r="B314" s="44">
        <v>313</v>
      </c>
      <c r="C314" s="44" t="s">
        <v>421</v>
      </c>
      <c r="D314" s="44" t="s">
        <v>513</v>
      </c>
      <c r="E314" s="44" t="s">
        <v>516</v>
      </c>
      <c r="F314" s="44" t="s">
        <v>515</v>
      </c>
      <c r="G314" s="44">
        <v>1111122</v>
      </c>
      <c r="H314" s="44">
        <v>30</v>
      </c>
      <c r="I314" s="44">
        <v>20</v>
      </c>
      <c r="J314" s="44">
        <v>0</v>
      </c>
      <c r="K314" s="44">
        <v>41</v>
      </c>
      <c r="L314" s="44">
        <v>0</v>
      </c>
      <c r="M314" s="44">
        <v>0</v>
      </c>
      <c r="N314" s="44">
        <v>9</v>
      </c>
    </row>
    <row r="315" spans="1:14">
      <c r="A315" s="44" t="str">
        <f>VLOOKUP(E315,來源檔!B:C,2,0)</f>
        <v>成人BNT</v>
      </c>
      <c r="B315" s="44">
        <v>314</v>
      </c>
      <c r="C315" s="44" t="s">
        <v>421</v>
      </c>
      <c r="D315" s="44" t="s">
        <v>517</v>
      </c>
      <c r="E315" s="44" t="s">
        <v>532</v>
      </c>
      <c r="F315" s="44" t="s">
        <v>515</v>
      </c>
      <c r="G315" s="44">
        <v>1111208</v>
      </c>
      <c r="H315" s="44">
        <v>0</v>
      </c>
      <c r="I315" s="44">
        <v>7</v>
      </c>
      <c r="J315" s="44">
        <v>0</v>
      </c>
      <c r="K315" s="44">
        <v>3</v>
      </c>
      <c r="L315" s="44">
        <v>0</v>
      </c>
      <c r="M315" s="44">
        <v>0</v>
      </c>
      <c r="N315" s="44">
        <v>4</v>
      </c>
    </row>
    <row r="316" spans="1:14">
      <c r="A316" s="44" t="str">
        <f>VLOOKUP(E316,來源檔!B:C,2,0)</f>
        <v>次世代莫德納</v>
      </c>
      <c r="B316" s="44">
        <v>315</v>
      </c>
      <c r="C316" s="44" t="s">
        <v>421</v>
      </c>
      <c r="D316" s="44" t="s">
        <v>513</v>
      </c>
      <c r="E316" s="44" t="s">
        <v>514</v>
      </c>
      <c r="F316" s="44" t="s">
        <v>515</v>
      </c>
      <c r="G316" s="44">
        <v>1111108</v>
      </c>
      <c r="H316" s="44">
        <v>1</v>
      </c>
      <c r="I316" s="44">
        <v>0</v>
      </c>
      <c r="J316" s="44">
        <v>0</v>
      </c>
      <c r="K316" s="44">
        <v>1</v>
      </c>
      <c r="L316" s="44">
        <v>0</v>
      </c>
      <c r="M316" s="44">
        <v>0</v>
      </c>
      <c r="N316" s="44">
        <v>0</v>
      </c>
    </row>
    <row r="317" spans="1:14">
      <c r="A317" s="44" t="str">
        <f>VLOOKUP(E317,來源檔!B:C,2,0)</f>
        <v>莫德納</v>
      </c>
      <c r="B317" s="44">
        <v>316</v>
      </c>
      <c r="C317" s="44" t="s">
        <v>421</v>
      </c>
      <c r="D317" s="44" t="s">
        <v>525</v>
      </c>
      <c r="E317" s="44" t="s">
        <v>526</v>
      </c>
      <c r="F317" s="44" t="s">
        <v>515</v>
      </c>
      <c r="G317" s="44">
        <v>1111205</v>
      </c>
      <c r="H317" s="44">
        <v>0</v>
      </c>
      <c r="I317" s="44">
        <v>5</v>
      </c>
      <c r="J317" s="44">
        <v>0</v>
      </c>
      <c r="K317" s="44">
        <v>1</v>
      </c>
      <c r="L317" s="44">
        <v>0</v>
      </c>
      <c r="M317" s="44">
        <v>0</v>
      </c>
      <c r="N317" s="44">
        <v>4</v>
      </c>
    </row>
    <row r="318" spans="1:14">
      <c r="A318" s="44" t="str">
        <f>VLOOKUP(E318,來源檔!B:C,2,0)</f>
        <v>Novavax</v>
      </c>
      <c r="B318" s="44">
        <v>317</v>
      </c>
      <c r="C318" s="44" t="s">
        <v>421</v>
      </c>
      <c r="D318" s="44" t="s">
        <v>519</v>
      </c>
      <c r="E318" s="44" t="s">
        <v>520</v>
      </c>
      <c r="F318" s="44" t="s">
        <v>515</v>
      </c>
      <c r="G318" s="44">
        <v>1111231</v>
      </c>
      <c r="H318" s="44">
        <v>3</v>
      </c>
      <c r="I318" s="44">
        <v>2</v>
      </c>
      <c r="J318" s="44">
        <v>0</v>
      </c>
      <c r="K318" s="44">
        <v>4</v>
      </c>
      <c r="L318" s="44">
        <v>0</v>
      </c>
      <c r="M318" s="44">
        <v>0</v>
      </c>
      <c r="N318" s="44">
        <v>1</v>
      </c>
    </row>
    <row r="319" spans="1:14">
      <c r="A319" s="44" t="str">
        <f>VLOOKUP(E319,來源檔!B:C,2,0)</f>
        <v>Novavax</v>
      </c>
      <c r="B319" s="44">
        <v>318</v>
      </c>
      <c r="C319" s="44" t="s">
        <v>106</v>
      </c>
      <c r="D319" s="44" t="s">
        <v>519</v>
      </c>
      <c r="E319" s="44" t="s">
        <v>520</v>
      </c>
      <c r="F319" s="44" t="s">
        <v>515</v>
      </c>
      <c r="G319" s="44">
        <v>1111231</v>
      </c>
      <c r="H319" s="44">
        <v>6</v>
      </c>
      <c r="I319" s="44">
        <v>0</v>
      </c>
      <c r="J319" s="44">
        <v>0</v>
      </c>
      <c r="K319" s="44">
        <v>2</v>
      </c>
      <c r="L319" s="44">
        <v>0</v>
      </c>
      <c r="M319" s="44">
        <v>0</v>
      </c>
      <c r="N319" s="44">
        <v>4</v>
      </c>
    </row>
    <row r="320" spans="1:14">
      <c r="A320" s="44" t="str">
        <f>VLOOKUP(E320,來源檔!B:C,2,0)</f>
        <v>嬰幼兒BNT(6個月至4歲)</v>
      </c>
      <c r="B320" s="44">
        <v>319</v>
      </c>
      <c r="C320" s="44" t="s">
        <v>106</v>
      </c>
      <c r="D320" s="44" t="s">
        <v>517</v>
      </c>
      <c r="E320" s="44" t="s">
        <v>539</v>
      </c>
      <c r="F320" s="44" t="s">
        <v>515</v>
      </c>
      <c r="G320" s="44">
        <v>1111128</v>
      </c>
      <c r="H320" s="44">
        <v>5</v>
      </c>
      <c r="I320" s="44">
        <v>0</v>
      </c>
      <c r="J320" s="44">
        <v>0</v>
      </c>
      <c r="K320" s="44">
        <v>1</v>
      </c>
      <c r="L320" s="44">
        <v>0</v>
      </c>
      <c r="M320" s="44">
        <v>0</v>
      </c>
      <c r="N320" s="44">
        <v>4</v>
      </c>
    </row>
    <row r="321" spans="1:14">
      <c r="A321" s="44" t="str">
        <f>VLOOKUP(E321,來源檔!B:C,2,0)</f>
        <v>嬰幼兒BNT(6個月至4歲)</v>
      </c>
      <c r="B321" s="44">
        <v>320</v>
      </c>
      <c r="C321" s="44" t="s">
        <v>106</v>
      </c>
      <c r="D321" s="44" t="s">
        <v>517</v>
      </c>
      <c r="E321" s="44" t="s">
        <v>540</v>
      </c>
      <c r="F321" s="44" t="s">
        <v>515</v>
      </c>
      <c r="G321" s="44">
        <v>1111114</v>
      </c>
      <c r="H321" s="44">
        <v>6</v>
      </c>
      <c r="I321" s="44">
        <v>0</v>
      </c>
      <c r="J321" s="44">
        <v>5</v>
      </c>
      <c r="K321" s="44">
        <v>1</v>
      </c>
      <c r="L321" s="44">
        <v>0</v>
      </c>
      <c r="M321" s="44">
        <v>0</v>
      </c>
      <c r="N321" s="44">
        <v>0</v>
      </c>
    </row>
    <row r="322" spans="1:14">
      <c r="A322" s="44" t="str">
        <f>VLOOKUP(E322,來源檔!B:C,2,0)</f>
        <v>嬰幼兒BNT(6個月至4歲)</v>
      </c>
      <c r="B322" s="44">
        <v>321</v>
      </c>
      <c r="C322" s="44" t="s">
        <v>106</v>
      </c>
      <c r="D322" s="44" t="s">
        <v>517</v>
      </c>
      <c r="E322" s="44" t="s">
        <v>538</v>
      </c>
      <c r="F322" s="44" t="s">
        <v>515</v>
      </c>
      <c r="G322" s="44">
        <v>1120110</v>
      </c>
      <c r="H322" s="44">
        <v>0</v>
      </c>
      <c r="I322" s="44">
        <v>5</v>
      </c>
      <c r="J322" s="44">
        <v>0</v>
      </c>
      <c r="K322" s="44">
        <v>0</v>
      </c>
      <c r="L322" s="44">
        <v>0</v>
      </c>
      <c r="M322" s="44">
        <v>0</v>
      </c>
      <c r="N322" s="44">
        <v>5</v>
      </c>
    </row>
    <row r="323" spans="1:14">
      <c r="A323" s="44" t="str">
        <f>VLOOKUP(E323,來源檔!B:C,2,0)</f>
        <v>次世代莫德納</v>
      </c>
      <c r="B323" s="44">
        <v>322</v>
      </c>
      <c r="C323" s="44" t="s">
        <v>106</v>
      </c>
      <c r="D323" s="44" t="s">
        <v>513</v>
      </c>
      <c r="E323" s="44" t="s">
        <v>516</v>
      </c>
      <c r="F323" s="44" t="s">
        <v>515</v>
      </c>
      <c r="G323" s="44">
        <v>1111122</v>
      </c>
      <c r="H323" s="44">
        <v>0</v>
      </c>
      <c r="I323" s="44">
        <v>5</v>
      </c>
      <c r="J323" s="44">
        <v>0</v>
      </c>
      <c r="K323" s="44">
        <v>3</v>
      </c>
      <c r="L323" s="44">
        <v>0</v>
      </c>
      <c r="M323" s="44">
        <v>0</v>
      </c>
      <c r="N323" s="44">
        <v>2</v>
      </c>
    </row>
    <row r="324" spans="1:14">
      <c r="A324" s="44" t="str">
        <f>VLOOKUP(E324,來源檔!B:C,2,0)</f>
        <v>嬰幼兒莫德納(6個月至5歲)</v>
      </c>
      <c r="B324" s="44">
        <v>323</v>
      </c>
      <c r="C324" s="44" t="s">
        <v>106</v>
      </c>
      <c r="D324" s="44" t="s">
        <v>525</v>
      </c>
      <c r="E324" s="44" t="s">
        <v>533</v>
      </c>
      <c r="F324" s="44" t="s">
        <v>515</v>
      </c>
      <c r="G324" s="44">
        <v>1111122</v>
      </c>
      <c r="H324" s="44">
        <v>0</v>
      </c>
      <c r="I324" s="44">
        <v>2</v>
      </c>
      <c r="J324" s="44">
        <v>0</v>
      </c>
      <c r="K324" s="44">
        <v>0</v>
      </c>
      <c r="L324" s="44">
        <v>0</v>
      </c>
      <c r="M324" s="44">
        <v>0</v>
      </c>
      <c r="N324" s="44">
        <v>2</v>
      </c>
    </row>
    <row r="325" spans="1:14">
      <c r="A325" s="44" t="str">
        <f>VLOOKUP(E325,來源檔!B:C,2,0)</f>
        <v>成人BNT</v>
      </c>
      <c r="B325" s="44">
        <v>324</v>
      </c>
      <c r="C325" s="44" t="s">
        <v>106</v>
      </c>
      <c r="D325" s="44" t="s">
        <v>517</v>
      </c>
      <c r="E325" s="44" t="s">
        <v>532</v>
      </c>
      <c r="F325" s="44" t="s">
        <v>515</v>
      </c>
      <c r="G325" s="44">
        <v>1111208</v>
      </c>
      <c r="H325" s="44">
        <v>0</v>
      </c>
      <c r="I325" s="44">
        <v>10</v>
      </c>
      <c r="J325" s="44">
        <v>0</v>
      </c>
      <c r="K325" s="44">
        <v>0</v>
      </c>
      <c r="L325" s="44">
        <v>0</v>
      </c>
      <c r="M325" s="44">
        <v>0</v>
      </c>
      <c r="N325" s="44">
        <v>10</v>
      </c>
    </row>
    <row r="326" spans="1:14">
      <c r="A326" s="44" t="str">
        <f>VLOOKUP(E326,來源檔!B:C,2,0)</f>
        <v>兒童BNT(5歲至11歲)</v>
      </c>
      <c r="B326" s="44">
        <v>325</v>
      </c>
      <c r="C326" s="44" t="s">
        <v>106</v>
      </c>
      <c r="D326" s="44" t="s">
        <v>517</v>
      </c>
      <c r="E326" s="44" t="s">
        <v>530</v>
      </c>
      <c r="F326" s="44" t="s">
        <v>515</v>
      </c>
      <c r="G326" s="44">
        <v>1111128</v>
      </c>
      <c r="H326" s="44">
        <v>5</v>
      </c>
      <c r="I326" s="44">
        <v>0</v>
      </c>
      <c r="J326" s="44">
        <v>0</v>
      </c>
      <c r="K326" s="44">
        <v>2</v>
      </c>
      <c r="L326" s="44">
        <v>0</v>
      </c>
      <c r="M326" s="44">
        <v>0</v>
      </c>
      <c r="N326" s="44">
        <v>3</v>
      </c>
    </row>
    <row r="327" spans="1:14">
      <c r="A327" s="44" t="str">
        <f>VLOOKUP(E327,來源檔!B:C,2,0)</f>
        <v>次世代莫德納</v>
      </c>
      <c r="B327" s="44">
        <v>326</v>
      </c>
      <c r="C327" s="44" t="s">
        <v>106</v>
      </c>
      <c r="D327" s="44" t="s">
        <v>513</v>
      </c>
      <c r="E327" s="44" t="s">
        <v>514</v>
      </c>
      <c r="F327" s="44" t="s">
        <v>515</v>
      </c>
      <c r="G327" s="44">
        <v>1111108</v>
      </c>
      <c r="H327" s="44">
        <v>30</v>
      </c>
      <c r="I327" s="44">
        <v>0</v>
      </c>
      <c r="J327" s="44">
        <v>15</v>
      </c>
      <c r="K327" s="44">
        <v>15</v>
      </c>
      <c r="L327" s="44">
        <v>0</v>
      </c>
      <c r="M327" s="44">
        <v>0</v>
      </c>
      <c r="N327" s="44">
        <v>0</v>
      </c>
    </row>
    <row r="328" spans="1:14">
      <c r="A328" s="44" t="str">
        <f>VLOOKUP(E328,來源檔!B:C,2,0)</f>
        <v>兒童BNT(5歲至11歲)</v>
      </c>
      <c r="B328" s="44">
        <v>327</v>
      </c>
      <c r="C328" s="44" t="s">
        <v>106</v>
      </c>
      <c r="D328" s="44" t="s">
        <v>517</v>
      </c>
      <c r="E328" s="44" t="s">
        <v>521</v>
      </c>
      <c r="F328" s="44" t="s">
        <v>515</v>
      </c>
      <c r="G328" s="44">
        <v>1111114</v>
      </c>
      <c r="H328" s="44">
        <v>7</v>
      </c>
      <c r="I328" s="44">
        <v>0</v>
      </c>
      <c r="J328" s="44">
        <v>6</v>
      </c>
      <c r="K328" s="44">
        <v>1</v>
      </c>
      <c r="L328" s="44">
        <v>0</v>
      </c>
      <c r="M328" s="44">
        <v>0</v>
      </c>
      <c r="N328" s="44">
        <v>0</v>
      </c>
    </row>
    <row r="329" spans="1:14">
      <c r="A329" s="44" t="str">
        <f>VLOOKUP(E329,來源檔!B:C,2,0)</f>
        <v>嬰幼兒BNT(6個月至4歲)</v>
      </c>
      <c r="B329" s="44">
        <v>328</v>
      </c>
      <c r="C329" s="44" t="s">
        <v>454</v>
      </c>
      <c r="D329" s="44" t="s">
        <v>517</v>
      </c>
      <c r="E329" s="44" t="s">
        <v>538</v>
      </c>
      <c r="F329" s="44" t="s">
        <v>515</v>
      </c>
      <c r="G329" s="44">
        <v>1120110</v>
      </c>
      <c r="H329" s="44">
        <v>0</v>
      </c>
      <c r="I329" s="44">
        <v>2</v>
      </c>
      <c r="J329" s="44">
        <v>0</v>
      </c>
      <c r="K329" s="44">
        <v>0</v>
      </c>
      <c r="L329" s="44">
        <v>0</v>
      </c>
      <c r="M329" s="44">
        <v>0</v>
      </c>
      <c r="N329" s="44">
        <v>2</v>
      </c>
    </row>
    <row r="330" spans="1:14">
      <c r="A330" s="44" t="str">
        <f>VLOOKUP(E330,來源檔!B:C,2,0)</f>
        <v>兒童BNT(5歲至11歲)</v>
      </c>
      <c r="B330" s="44">
        <v>329</v>
      </c>
      <c r="C330" s="44" t="s">
        <v>454</v>
      </c>
      <c r="D330" s="44" t="s">
        <v>517</v>
      </c>
      <c r="E330" s="44" t="s">
        <v>518</v>
      </c>
      <c r="F330" s="44" t="s">
        <v>515</v>
      </c>
      <c r="G330" s="44">
        <v>1111220</v>
      </c>
      <c r="H330" s="44">
        <v>0</v>
      </c>
      <c r="I330" s="44">
        <v>2</v>
      </c>
      <c r="J330" s="44">
        <v>0</v>
      </c>
      <c r="K330" s="44">
        <v>0</v>
      </c>
      <c r="L330" s="44">
        <v>0</v>
      </c>
      <c r="M330" s="44">
        <v>0</v>
      </c>
      <c r="N330" s="44">
        <v>2</v>
      </c>
    </row>
    <row r="331" spans="1:14">
      <c r="A331" s="44" t="str">
        <f>VLOOKUP(E331,來源檔!B:C,2,0)</f>
        <v>莫德納</v>
      </c>
      <c r="B331" s="44">
        <v>330</v>
      </c>
      <c r="C331" s="44" t="s">
        <v>454</v>
      </c>
      <c r="D331" s="44" t="s">
        <v>525</v>
      </c>
      <c r="E331" s="44" t="s">
        <v>537</v>
      </c>
      <c r="F331" s="44" t="s">
        <v>515</v>
      </c>
      <c r="G331" s="44">
        <v>1111122</v>
      </c>
      <c r="H331" s="44">
        <v>0</v>
      </c>
      <c r="I331" s="44">
        <v>3</v>
      </c>
      <c r="J331" s="44">
        <v>0</v>
      </c>
      <c r="K331" s="44">
        <v>0</v>
      </c>
      <c r="L331" s="44">
        <v>0</v>
      </c>
      <c r="M331" s="44">
        <v>0</v>
      </c>
      <c r="N331" s="44">
        <v>3</v>
      </c>
    </row>
    <row r="332" spans="1:14">
      <c r="A332" s="44" t="str">
        <f>VLOOKUP(E332,來源檔!B:C,2,0)</f>
        <v>嬰幼兒莫德納(6個月至5歲)</v>
      </c>
      <c r="B332" s="44">
        <v>331</v>
      </c>
      <c r="C332" s="44" t="s">
        <v>454</v>
      </c>
      <c r="D332" s="44" t="s">
        <v>525</v>
      </c>
      <c r="E332" s="44" t="s">
        <v>542</v>
      </c>
      <c r="F332" s="44" t="s">
        <v>515</v>
      </c>
      <c r="G332" s="44">
        <v>1111205</v>
      </c>
      <c r="H332" s="44">
        <v>0</v>
      </c>
      <c r="I332" s="44">
        <v>2</v>
      </c>
      <c r="J332" s="44">
        <v>0</v>
      </c>
      <c r="K332" s="44">
        <v>0</v>
      </c>
      <c r="L332" s="44">
        <v>0</v>
      </c>
      <c r="M332" s="44">
        <v>0</v>
      </c>
      <c r="N332" s="44">
        <v>2</v>
      </c>
    </row>
    <row r="333" spans="1:14">
      <c r="A333" s="44" t="str">
        <f>VLOOKUP(E333,來源檔!B:C,2,0)</f>
        <v>成人BNT</v>
      </c>
      <c r="B333" s="44">
        <v>332</v>
      </c>
      <c r="C333" s="44" t="s">
        <v>454</v>
      </c>
      <c r="D333" s="44" t="s">
        <v>517</v>
      </c>
      <c r="E333" s="44" t="s">
        <v>532</v>
      </c>
      <c r="F333" s="44" t="s">
        <v>515</v>
      </c>
      <c r="G333" s="44">
        <v>1111208</v>
      </c>
      <c r="H333" s="44">
        <v>0</v>
      </c>
      <c r="I333" s="44">
        <v>4</v>
      </c>
      <c r="J333" s="44">
        <v>0</v>
      </c>
      <c r="K333" s="44">
        <v>1</v>
      </c>
      <c r="L333" s="44">
        <v>0</v>
      </c>
      <c r="M333" s="44">
        <v>0</v>
      </c>
      <c r="N333" s="44">
        <v>3</v>
      </c>
    </row>
    <row r="334" spans="1:14">
      <c r="A334" s="44" t="str">
        <f>VLOOKUP(E334,來源檔!B:C,2,0)</f>
        <v>成人BNT</v>
      </c>
      <c r="B334" s="44">
        <v>333</v>
      </c>
      <c r="C334" s="44" t="s">
        <v>454</v>
      </c>
      <c r="D334" s="44" t="s">
        <v>517</v>
      </c>
      <c r="E334" s="44" t="s">
        <v>543</v>
      </c>
      <c r="F334" s="44" t="s">
        <v>515</v>
      </c>
      <c r="G334" s="44">
        <v>1111116</v>
      </c>
      <c r="H334" s="44">
        <v>0</v>
      </c>
      <c r="I334" s="44">
        <v>1</v>
      </c>
      <c r="J334" s="44">
        <v>0</v>
      </c>
      <c r="K334" s="44">
        <v>0</v>
      </c>
      <c r="L334" s="44">
        <v>0</v>
      </c>
      <c r="M334" s="44">
        <v>0</v>
      </c>
      <c r="N334" s="44">
        <v>1</v>
      </c>
    </row>
    <row r="335" spans="1:14">
      <c r="A335" s="44" t="str">
        <f>VLOOKUP(E335,來源檔!B:C,2,0)</f>
        <v>莫德納</v>
      </c>
      <c r="B335" s="44">
        <v>334</v>
      </c>
      <c r="C335" s="44" t="s">
        <v>454</v>
      </c>
      <c r="D335" s="44" t="s">
        <v>525</v>
      </c>
      <c r="E335" s="44" t="s">
        <v>526</v>
      </c>
      <c r="F335" s="44" t="s">
        <v>515</v>
      </c>
      <c r="G335" s="44">
        <v>1111205</v>
      </c>
      <c r="H335" s="44">
        <v>0</v>
      </c>
      <c r="I335" s="44">
        <v>2</v>
      </c>
      <c r="J335" s="44">
        <v>0</v>
      </c>
      <c r="K335" s="44">
        <v>0</v>
      </c>
      <c r="L335" s="44">
        <v>0</v>
      </c>
      <c r="M335" s="44">
        <v>0</v>
      </c>
      <c r="N335" s="44">
        <v>2</v>
      </c>
    </row>
    <row r="336" spans="1:14">
      <c r="A336" s="44" t="str">
        <f>VLOOKUP(E336,來源檔!B:C,2,0)</f>
        <v>兒童BNT(5歲至11歲)</v>
      </c>
      <c r="B336" s="44">
        <v>335</v>
      </c>
      <c r="C336" s="44" t="s">
        <v>109</v>
      </c>
      <c r="D336" s="44" t="s">
        <v>517</v>
      </c>
      <c r="E336" s="44" t="s">
        <v>522</v>
      </c>
      <c r="F336" s="44" t="s">
        <v>515</v>
      </c>
      <c r="G336" s="44">
        <v>1111107</v>
      </c>
      <c r="H336" s="44">
        <v>30</v>
      </c>
      <c r="I336" s="44">
        <v>0</v>
      </c>
      <c r="J336" s="44">
        <v>0</v>
      </c>
      <c r="K336" s="44">
        <v>30</v>
      </c>
      <c r="L336" s="44">
        <v>0</v>
      </c>
      <c r="M336" s="44">
        <v>0</v>
      </c>
      <c r="N336" s="44">
        <v>0</v>
      </c>
    </row>
    <row r="337" spans="1:14">
      <c r="A337" s="44" t="str">
        <f>VLOOKUP(E337,來源檔!B:C,2,0)</f>
        <v>兒童BNT(5歲至11歲)</v>
      </c>
      <c r="B337" s="44">
        <v>336</v>
      </c>
      <c r="C337" s="44" t="s">
        <v>109</v>
      </c>
      <c r="D337" s="44" t="s">
        <v>517</v>
      </c>
      <c r="E337" s="44" t="s">
        <v>530</v>
      </c>
      <c r="F337" s="44" t="s">
        <v>515</v>
      </c>
      <c r="G337" s="44">
        <v>1111128</v>
      </c>
      <c r="H337" s="44">
        <v>10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10</v>
      </c>
    </row>
    <row r="338" spans="1:14">
      <c r="A338" s="44" t="str">
        <f>VLOOKUP(E338,來源檔!B:C,2,0)</f>
        <v>莫德納</v>
      </c>
      <c r="B338" s="44">
        <v>337</v>
      </c>
      <c r="C338" s="44" t="s">
        <v>109</v>
      </c>
      <c r="D338" s="44" t="s">
        <v>525</v>
      </c>
      <c r="E338" s="44" t="s">
        <v>526</v>
      </c>
      <c r="F338" s="44" t="s">
        <v>515</v>
      </c>
      <c r="G338" s="44">
        <v>1111205</v>
      </c>
      <c r="H338" s="44">
        <v>0</v>
      </c>
      <c r="I338" s="44">
        <v>3</v>
      </c>
      <c r="J338" s="44">
        <v>0</v>
      </c>
      <c r="K338" s="44">
        <v>0</v>
      </c>
      <c r="L338" s="44">
        <v>0</v>
      </c>
      <c r="M338" s="44">
        <v>0</v>
      </c>
      <c r="N338" s="44">
        <v>3</v>
      </c>
    </row>
    <row r="339" spans="1:14">
      <c r="A339" s="44" t="str">
        <f>VLOOKUP(E339,來源檔!B:C,2,0)</f>
        <v>嬰幼兒BNT(6個月至4歲)</v>
      </c>
      <c r="B339" s="44">
        <v>338</v>
      </c>
      <c r="C339" s="44" t="s">
        <v>109</v>
      </c>
      <c r="D339" s="44" t="s">
        <v>517</v>
      </c>
      <c r="E339" s="44" t="s">
        <v>540</v>
      </c>
      <c r="F339" s="44" t="s">
        <v>515</v>
      </c>
      <c r="G339" s="44">
        <v>1111114</v>
      </c>
      <c r="H339" s="44">
        <v>22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22</v>
      </c>
    </row>
    <row r="340" spans="1:14">
      <c r="A340" s="44" t="str">
        <f>VLOOKUP(E340,來源檔!B:C,2,0)</f>
        <v>成人BNT</v>
      </c>
      <c r="B340" s="44">
        <v>339</v>
      </c>
      <c r="C340" s="44" t="s">
        <v>109</v>
      </c>
      <c r="D340" s="44" t="s">
        <v>517</v>
      </c>
      <c r="E340" s="44" t="s">
        <v>532</v>
      </c>
      <c r="F340" s="44" t="s">
        <v>515</v>
      </c>
      <c r="G340" s="44">
        <v>1111208</v>
      </c>
      <c r="H340" s="44">
        <v>0</v>
      </c>
      <c r="I340" s="44">
        <v>2</v>
      </c>
      <c r="J340" s="44">
        <v>0</v>
      </c>
      <c r="K340" s="44">
        <v>0</v>
      </c>
      <c r="L340" s="44">
        <v>0</v>
      </c>
      <c r="M340" s="44">
        <v>0</v>
      </c>
      <c r="N340" s="44">
        <v>2</v>
      </c>
    </row>
    <row r="341" spans="1:14">
      <c r="A341" s="44" t="str">
        <f>VLOOKUP(E341,來源檔!B:C,2,0)</f>
        <v>嬰幼兒莫德納(6個月至5歲)</v>
      </c>
      <c r="B341" s="44">
        <v>340</v>
      </c>
      <c r="C341" s="44" t="s">
        <v>109</v>
      </c>
      <c r="D341" s="44" t="s">
        <v>525</v>
      </c>
      <c r="E341" s="44" t="s">
        <v>533</v>
      </c>
      <c r="F341" s="44" t="s">
        <v>515</v>
      </c>
      <c r="G341" s="44">
        <v>1111122</v>
      </c>
      <c r="H341" s="44">
        <v>50</v>
      </c>
      <c r="I341" s="44">
        <v>3</v>
      </c>
      <c r="J341" s="44">
        <v>30</v>
      </c>
      <c r="K341" s="44">
        <v>0</v>
      </c>
      <c r="L341" s="44">
        <v>0</v>
      </c>
      <c r="M341" s="44">
        <v>0</v>
      </c>
      <c r="N341" s="44">
        <v>23</v>
      </c>
    </row>
    <row r="342" spans="1:14">
      <c r="A342" s="44" t="str">
        <f>VLOOKUP(E342,來源檔!B:C,2,0)</f>
        <v>嬰幼兒BNT(6個月至4歲)</v>
      </c>
      <c r="B342" s="44">
        <v>341</v>
      </c>
      <c r="C342" s="44" t="s">
        <v>109</v>
      </c>
      <c r="D342" s="44" t="s">
        <v>517</v>
      </c>
      <c r="E342" s="44" t="s">
        <v>544</v>
      </c>
      <c r="F342" s="44" t="s">
        <v>515</v>
      </c>
      <c r="G342" s="44">
        <v>1111101</v>
      </c>
      <c r="H342" s="44">
        <v>10</v>
      </c>
      <c r="I342" s="44">
        <v>0</v>
      </c>
      <c r="J342" s="44">
        <v>0</v>
      </c>
      <c r="K342" s="44">
        <v>10</v>
      </c>
      <c r="L342" s="44">
        <v>0</v>
      </c>
      <c r="M342" s="44">
        <v>0</v>
      </c>
      <c r="N342" s="44">
        <v>0</v>
      </c>
    </row>
    <row r="343" spans="1:14">
      <c r="A343" s="44" t="str">
        <f>VLOOKUP(E343,來源檔!B:C,2,0)</f>
        <v>兒童BNT(5歲至11歲)</v>
      </c>
      <c r="B343" s="44">
        <v>342</v>
      </c>
      <c r="C343" s="44" t="s">
        <v>109</v>
      </c>
      <c r="D343" s="44" t="s">
        <v>517</v>
      </c>
      <c r="E343" s="44" t="s">
        <v>521</v>
      </c>
      <c r="F343" s="44" t="s">
        <v>515</v>
      </c>
      <c r="G343" s="44">
        <v>1111114</v>
      </c>
      <c r="H343" s="44">
        <v>5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5</v>
      </c>
    </row>
    <row r="344" spans="1:14">
      <c r="A344" s="44" t="str">
        <f>VLOOKUP(E344,來源檔!B:C,2,0)</f>
        <v>高端</v>
      </c>
      <c r="B344" s="44">
        <v>343</v>
      </c>
      <c r="C344" s="44" t="s">
        <v>109</v>
      </c>
      <c r="D344" s="44" t="s">
        <v>527</v>
      </c>
      <c r="E344" s="44" t="s">
        <v>528</v>
      </c>
      <c r="F344" s="44" t="s">
        <v>529</v>
      </c>
      <c r="G344" s="44">
        <v>1111109</v>
      </c>
      <c r="H344" s="44">
        <v>55</v>
      </c>
      <c r="I344" s="44">
        <v>0</v>
      </c>
      <c r="J344" s="44">
        <v>0</v>
      </c>
      <c r="K344" s="44">
        <v>55</v>
      </c>
      <c r="L344" s="44">
        <v>0</v>
      </c>
      <c r="M344" s="44">
        <v>0</v>
      </c>
      <c r="N344" s="44">
        <v>0</v>
      </c>
    </row>
    <row r="345" spans="1:14">
      <c r="A345" s="44" t="str">
        <f>VLOOKUP(E345,來源檔!B:C,2,0)</f>
        <v>次世代莫德納</v>
      </c>
      <c r="B345" s="44">
        <v>344</v>
      </c>
      <c r="C345" s="44" t="s">
        <v>109</v>
      </c>
      <c r="D345" s="44" t="s">
        <v>513</v>
      </c>
      <c r="E345" s="44" t="s">
        <v>516</v>
      </c>
      <c r="F345" s="44" t="s">
        <v>515</v>
      </c>
      <c r="G345" s="44">
        <v>1111122</v>
      </c>
      <c r="H345" s="44">
        <v>480</v>
      </c>
      <c r="I345" s="44">
        <v>0</v>
      </c>
      <c r="J345" s="44">
        <v>0</v>
      </c>
      <c r="K345" s="44">
        <v>240</v>
      </c>
      <c r="L345" s="44">
        <v>0</v>
      </c>
      <c r="M345" s="44">
        <v>0</v>
      </c>
      <c r="N345" s="44">
        <v>240</v>
      </c>
    </row>
    <row r="346" spans="1:14">
      <c r="A346" s="44" t="str">
        <f>VLOOKUP(E346,來源檔!B:C,2,0)</f>
        <v>Novavax</v>
      </c>
      <c r="B346" s="44">
        <v>345</v>
      </c>
      <c r="C346" s="44" t="s">
        <v>109</v>
      </c>
      <c r="D346" s="44" t="s">
        <v>519</v>
      </c>
      <c r="E346" s="44" t="s">
        <v>520</v>
      </c>
      <c r="F346" s="44" t="s">
        <v>515</v>
      </c>
      <c r="G346" s="44">
        <v>1111231</v>
      </c>
      <c r="H346" s="44">
        <v>19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19</v>
      </c>
    </row>
    <row r="347" spans="1:14">
      <c r="A347" s="44" t="str">
        <f>VLOOKUP(E347,來源檔!B:C,2,0)</f>
        <v>莫德納</v>
      </c>
      <c r="B347" s="44">
        <v>346</v>
      </c>
      <c r="C347" s="44" t="s">
        <v>109</v>
      </c>
      <c r="D347" s="44" t="s">
        <v>525</v>
      </c>
      <c r="E347" s="44" t="s">
        <v>537</v>
      </c>
      <c r="F347" s="44" t="s">
        <v>515</v>
      </c>
      <c r="G347" s="44">
        <v>1111122</v>
      </c>
      <c r="H347" s="44">
        <v>20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20</v>
      </c>
    </row>
    <row r="348" spans="1:14">
      <c r="A348" s="44" t="str">
        <f>VLOOKUP(E348,來源檔!B:C,2,0)</f>
        <v>次世代莫德納</v>
      </c>
      <c r="B348" s="44">
        <v>347</v>
      </c>
      <c r="C348" s="44" t="s">
        <v>109</v>
      </c>
      <c r="D348" s="44" t="s">
        <v>513</v>
      </c>
      <c r="E348" s="44" t="s">
        <v>514</v>
      </c>
      <c r="F348" s="44" t="s">
        <v>515</v>
      </c>
      <c r="G348" s="44">
        <v>1111108</v>
      </c>
      <c r="H348" s="44">
        <v>100</v>
      </c>
      <c r="I348" s="44">
        <v>0</v>
      </c>
      <c r="J348" s="44">
        <v>0</v>
      </c>
      <c r="K348" s="44">
        <v>100</v>
      </c>
      <c r="L348" s="44">
        <v>0</v>
      </c>
      <c r="M348" s="44">
        <v>0</v>
      </c>
      <c r="N348" s="44">
        <v>0</v>
      </c>
    </row>
    <row r="349" spans="1:14">
      <c r="A349" s="44" t="str">
        <f>VLOOKUP(E349,來源檔!B:C,2,0)</f>
        <v>嬰幼兒BNT(6個月至4歲)</v>
      </c>
      <c r="B349" s="44">
        <v>348</v>
      </c>
      <c r="C349" s="44" t="s">
        <v>109</v>
      </c>
      <c r="D349" s="44" t="s">
        <v>517</v>
      </c>
      <c r="E349" s="44" t="s">
        <v>534</v>
      </c>
      <c r="F349" s="44" t="s">
        <v>515</v>
      </c>
      <c r="G349" s="44">
        <v>1111220</v>
      </c>
      <c r="H349" s="44">
        <v>0</v>
      </c>
      <c r="I349" s="44">
        <v>2</v>
      </c>
      <c r="J349" s="44">
        <v>0</v>
      </c>
      <c r="K349" s="44">
        <v>0</v>
      </c>
      <c r="L349" s="44">
        <v>0</v>
      </c>
      <c r="M349" s="44">
        <v>0</v>
      </c>
      <c r="N349" s="44">
        <v>2</v>
      </c>
    </row>
    <row r="350" spans="1:14">
      <c r="A350" s="44" t="str">
        <f>VLOOKUP(E350,來源檔!B:C,2,0)</f>
        <v>成人BNT</v>
      </c>
      <c r="B350" s="44">
        <v>349</v>
      </c>
      <c r="C350" s="44" t="s">
        <v>109</v>
      </c>
      <c r="D350" s="44" t="s">
        <v>517</v>
      </c>
      <c r="E350" s="44" t="s">
        <v>543</v>
      </c>
      <c r="F350" s="44" t="s">
        <v>515</v>
      </c>
      <c r="G350" s="44">
        <v>1111116</v>
      </c>
      <c r="H350" s="44">
        <v>28</v>
      </c>
      <c r="I350" s="44">
        <v>0</v>
      </c>
      <c r="J350" s="44">
        <v>0</v>
      </c>
      <c r="K350" s="44">
        <v>20</v>
      </c>
      <c r="L350" s="44">
        <v>0</v>
      </c>
      <c r="M350" s="44">
        <v>0</v>
      </c>
      <c r="N350" s="44">
        <v>8</v>
      </c>
    </row>
    <row r="351" spans="1:14">
      <c r="A351" s="44" t="str">
        <f>VLOOKUP(E351,來源檔!B:C,2,0)</f>
        <v>成人BNT</v>
      </c>
      <c r="B351" s="44">
        <v>350</v>
      </c>
      <c r="C351" s="44" t="s">
        <v>113</v>
      </c>
      <c r="D351" s="44" t="s">
        <v>517</v>
      </c>
      <c r="E351" s="44" t="s">
        <v>532</v>
      </c>
      <c r="F351" s="44" t="s">
        <v>515</v>
      </c>
      <c r="G351" s="44">
        <v>1111208</v>
      </c>
      <c r="H351" s="44">
        <v>0</v>
      </c>
      <c r="I351" s="44">
        <v>15</v>
      </c>
      <c r="J351" s="44">
        <v>0</v>
      </c>
      <c r="K351" s="44">
        <v>5</v>
      </c>
      <c r="L351" s="44">
        <v>0</v>
      </c>
      <c r="M351" s="44">
        <v>0</v>
      </c>
      <c r="N351" s="44">
        <v>10</v>
      </c>
    </row>
    <row r="352" spans="1:14">
      <c r="A352" s="44" t="str">
        <f>VLOOKUP(E352,來源檔!B:C,2,0)</f>
        <v>莫德納</v>
      </c>
      <c r="B352" s="44">
        <v>351</v>
      </c>
      <c r="C352" s="44" t="s">
        <v>113</v>
      </c>
      <c r="D352" s="44" t="s">
        <v>525</v>
      </c>
      <c r="E352" s="44" t="s">
        <v>537</v>
      </c>
      <c r="F352" s="44" t="s">
        <v>515</v>
      </c>
      <c r="G352" s="44">
        <v>1111122</v>
      </c>
      <c r="H352" s="44">
        <v>12</v>
      </c>
      <c r="I352" s="44">
        <v>7</v>
      </c>
      <c r="J352" s="44">
        <v>0</v>
      </c>
      <c r="K352" s="44">
        <v>14</v>
      </c>
      <c r="L352" s="44">
        <v>0</v>
      </c>
      <c r="M352" s="44">
        <v>0</v>
      </c>
      <c r="N352" s="44">
        <v>5</v>
      </c>
    </row>
    <row r="353" spans="1:14">
      <c r="A353" s="44" t="str">
        <f>VLOOKUP(E353,來源檔!B:C,2,0)</f>
        <v>嬰幼兒莫德納(6個月至5歲)</v>
      </c>
      <c r="B353" s="44">
        <v>352</v>
      </c>
      <c r="C353" s="44" t="s">
        <v>113</v>
      </c>
      <c r="D353" s="44" t="s">
        <v>525</v>
      </c>
      <c r="E353" s="44" t="s">
        <v>535</v>
      </c>
      <c r="F353" s="44" t="s">
        <v>515</v>
      </c>
      <c r="G353" s="44">
        <v>1111108</v>
      </c>
      <c r="H353" s="44">
        <v>4</v>
      </c>
      <c r="I353" s="44">
        <v>0</v>
      </c>
      <c r="J353" s="44">
        <v>0</v>
      </c>
      <c r="K353" s="44">
        <v>4</v>
      </c>
      <c r="L353" s="44">
        <v>0</v>
      </c>
      <c r="M353" s="44">
        <v>0</v>
      </c>
      <c r="N353" s="44">
        <v>0</v>
      </c>
    </row>
    <row r="354" spans="1:14">
      <c r="A354" s="44" t="str">
        <f>VLOOKUP(E354,來源檔!B:C,2,0)</f>
        <v>次世代莫德納</v>
      </c>
      <c r="B354" s="44">
        <v>353</v>
      </c>
      <c r="C354" s="44" t="s">
        <v>113</v>
      </c>
      <c r="D354" s="44" t="s">
        <v>513</v>
      </c>
      <c r="E354" s="44" t="s">
        <v>514</v>
      </c>
      <c r="F354" s="44" t="s">
        <v>515</v>
      </c>
      <c r="G354" s="44">
        <v>1111108</v>
      </c>
      <c r="H354" s="44">
        <v>140</v>
      </c>
      <c r="I354" s="44">
        <v>3</v>
      </c>
      <c r="J354" s="44">
        <v>50</v>
      </c>
      <c r="K354" s="44">
        <v>93</v>
      </c>
      <c r="L354" s="44">
        <v>0</v>
      </c>
      <c r="M354" s="44">
        <v>0</v>
      </c>
      <c r="N354" s="44">
        <v>0</v>
      </c>
    </row>
    <row r="355" spans="1:14">
      <c r="A355" s="44" t="str">
        <f>VLOOKUP(E355,來源檔!B:C,2,0)</f>
        <v>Novavax</v>
      </c>
      <c r="B355" s="44">
        <v>354</v>
      </c>
      <c r="C355" s="44" t="s">
        <v>113</v>
      </c>
      <c r="D355" s="44" t="s">
        <v>519</v>
      </c>
      <c r="E355" s="44" t="s">
        <v>520</v>
      </c>
      <c r="F355" s="44" t="s">
        <v>515</v>
      </c>
      <c r="G355" s="44">
        <v>1111231</v>
      </c>
      <c r="H355" s="44">
        <v>17</v>
      </c>
      <c r="I355" s="44">
        <v>10</v>
      </c>
      <c r="J355" s="44">
        <v>0</v>
      </c>
      <c r="K355" s="44">
        <v>8</v>
      </c>
      <c r="L355" s="44">
        <v>0</v>
      </c>
      <c r="M355" s="44">
        <v>0</v>
      </c>
      <c r="N355" s="44">
        <v>19</v>
      </c>
    </row>
    <row r="356" spans="1:14">
      <c r="A356" s="44" t="str">
        <f>VLOOKUP(E356,來源檔!B:C,2,0)</f>
        <v>嬰幼兒BNT(6個月至4歲)</v>
      </c>
      <c r="B356" s="44">
        <v>355</v>
      </c>
      <c r="C356" s="44" t="s">
        <v>113</v>
      </c>
      <c r="D356" s="44" t="s">
        <v>517</v>
      </c>
      <c r="E356" s="44" t="s">
        <v>539</v>
      </c>
      <c r="F356" s="44" t="s">
        <v>515</v>
      </c>
      <c r="G356" s="44">
        <v>1111128</v>
      </c>
      <c r="H356" s="44">
        <v>20</v>
      </c>
      <c r="I356" s="44">
        <v>0</v>
      </c>
      <c r="J356" s="44">
        <v>0</v>
      </c>
      <c r="K356" s="44">
        <v>4</v>
      </c>
      <c r="L356" s="44">
        <v>0</v>
      </c>
      <c r="M356" s="44">
        <v>0</v>
      </c>
      <c r="N356" s="44">
        <v>16</v>
      </c>
    </row>
    <row r="357" spans="1:14">
      <c r="A357" s="44" t="str">
        <f>VLOOKUP(E357,來源檔!B:C,2,0)</f>
        <v>莫德納</v>
      </c>
      <c r="B357" s="44">
        <v>356</v>
      </c>
      <c r="C357" s="44" t="s">
        <v>113</v>
      </c>
      <c r="D357" s="44" t="s">
        <v>525</v>
      </c>
      <c r="E357" s="44" t="s">
        <v>526</v>
      </c>
      <c r="F357" s="44" t="s">
        <v>515</v>
      </c>
      <c r="G357" s="44">
        <v>1111205</v>
      </c>
      <c r="H357" s="44">
        <v>0</v>
      </c>
      <c r="I357" s="44">
        <v>3</v>
      </c>
      <c r="J357" s="44">
        <v>0</v>
      </c>
      <c r="K357" s="44">
        <v>0</v>
      </c>
      <c r="L357" s="44">
        <v>0</v>
      </c>
      <c r="M357" s="44">
        <v>0</v>
      </c>
      <c r="N357" s="44">
        <v>3</v>
      </c>
    </row>
    <row r="358" spans="1:14">
      <c r="A358" s="44" t="str">
        <f>VLOOKUP(E358,來源檔!B:C,2,0)</f>
        <v>嬰幼兒BNT(6個月至4歲)</v>
      </c>
      <c r="B358" s="44">
        <v>357</v>
      </c>
      <c r="C358" s="44" t="s">
        <v>113</v>
      </c>
      <c r="D358" s="44" t="s">
        <v>517</v>
      </c>
      <c r="E358" s="44" t="s">
        <v>540</v>
      </c>
      <c r="F358" s="44" t="s">
        <v>515</v>
      </c>
      <c r="G358" s="44">
        <v>1111114</v>
      </c>
      <c r="H358" s="44">
        <v>5</v>
      </c>
      <c r="I358" s="44">
        <v>7</v>
      </c>
      <c r="J358" s="44">
        <v>0</v>
      </c>
      <c r="K358" s="44">
        <v>12</v>
      </c>
      <c r="L358" s="44">
        <v>0</v>
      </c>
      <c r="M358" s="44">
        <v>0</v>
      </c>
      <c r="N358" s="44">
        <v>0</v>
      </c>
    </row>
    <row r="359" spans="1:14">
      <c r="A359" s="44" t="str">
        <f>VLOOKUP(E359,來源檔!B:C,2,0)</f>
        <v>成人BNT</v>
      </c>
      <c r="B359" s="44">
        <v>358</v>
      </c>
      <c r="C359" s="44" t="s">
        <v>113</v>
      </c>
      <c r="D359" s="44" t="s">
        <v>517</v>
      </c>
      <c r="E359" s="44" t="s">
        <v>543</v>
      </c>
      <c r="F359" s="44" t="s">
        <v>515</v>
      </c>
      <c r="G359" s="44">
        <v>1111116</v>
      </c>
      <c r="H359" s="44">
        <v>3</v>
      </c>
      <c r="I359" s="44">
        <v>0</v>
      </c>
      <c r="J359" s="44">
        <v>0</v>
      </c>
      <c r="K359" s="44">
        <v>3</v>
      </c>
      <c r="L359" s="44">
        <v>0</v>
      </c>
      <c r="M359" s="44">
        <v>0</v>
      </c>
      <c r="N359" s="44">
        <v>0</v>
      </c>
    </row>
    <row r="360" spans="1:14">
      <c r="A360" s="44" t="str">
        <f>VLOOKUP(E360,來源檔!B:C,2,0)</f>
        <v>嬰幼兒莫德納(6個月至5歲)</v>
      </c>
      <c r="B360" s="44">
        <v>359</v>
      </c>
      <c r="C360" s="44" t="s">
        <v>113</v>
      </c>
      <c r="D360" s="44" t="s">
        <v>525</v>
      </c>
      <c r="E360" s="44" t="s">
        <v>533</v>
      </c>
      <c r="F360" s="44" t="s">
        <v>515</v>
      </c>
      <c r="G360" s="44">
        <v>1111122</v>
      </c>
      <c r="H360" s="44">
        <v>13</v>
      </c>
      <c r="I360" s="44">
        <v>3</v>
      </c>
      <c r="J360" s="44">
        <v>0</v>
      </c>
      <c r="K360" s="44">
        <v>10</v>
      </c>
      <c r="L360" s="44">
        <v>0</v>
      </c>
      <c r="M360" s="44">
        <v>0</v>
      </c>
      <c r="N360" s="44">
        <v>6</v>
      </c>
    </row>
    <row r="361" spans="1:14">
      <c r="A361" s="44" t="str">
        <f>VLOOKUP(E361,來源檔!B:C,2,0)</f>
        <v>莫德納</v>
      </c>
      <c r="B361" s="44">
        <v>360</v>
      </c>
      <c r="C361" s="44" t="s">
        <v>113</v>
      </c>
      <c r="D361" s="44" t="s">
        <v>525</v>
      </c>
      <c r="E361" s="44" t="s">
        <v>531</v>
      </c>
      <c r="F361" s="44" t="s">
        <v>515</v>
      </c>
      <c r="G361" s="44">
        <v>1111108</v>
      </c>
      <c r="H361" s="44">
        <v>0</v>
      </c>
      <c r="I361" s="44">
        <v>10</v>
      </c>
      <c r="J361" s="44">
        <v>0</v>
      </c>
      <c r="K361" s="44">
        <v>10</v>
      </c>
      <c r="L361" s="44">
        <v>0</v>
      </c>
      <c r="M361" s="44">
        <v>0</v>
      </c>
      <c r="N361" s="44">
        <v>0</v>
      </c>
    </row>
    <row r="362" spans="1:14">
      <c r="A362" s="44" t="str">
        <f>VLOOKUP(E362,來源檔!B:C,2,0)</f>
        <v>次世代莫德納</v>
      </c>
      <c r="B362" s="44">
        <v>361</v>
      </c>
      <c r="C362" s="44" t="s">
        <v>113</v>
      </c>
      <c r="D362" s="44" t="s">
        <v>513</v>
      </c>
      <c r="E362" s="44" t="s">
        <v>516</v>
      </c>
      <c r="F362" s="44" t="s">
        <v>515</v>
      </c>
      <c r="G362" s="44">
        <v>1111122</v>
      </c>
      <c r="H362" s="44">
        <v>0</v>
      </c>
      <c r="I362" s="44">
        <v>32</v>
      </c>
      <c r="J362" s="44">
        <v>0</v>
      </c>
      <c r="K362" s="44">
        <v>27</v>
      </c>
      <c r="L362" s="44">
        <v>0</v>
      </c>
      <c r="M362" s="44">
        <v>0</v>
      </c>
      <c r="N362" s="44">
        <v>5</v>
      </c>
    </row>
    <row r="363" spans="1:14">
      <c r="A363" s="44" t="str">
        <f>VLOOKUP(E363,來源檔!B:C,2,0)</f>
        <v>兒童BNT(5歲至11歲)</v>
      </c>
      <c r="B363" s="44">
        <v>362</v>
      </c>
      <c r="C363" s="44" t="s">
        <v>113</v>
      </c>
      <c r="D363" s="44" t="s">
        <v>517</v>
      </c>
      <c r="E363" s="44" t="s">
        <v>530</v>
      </c>
      <c r="F363" s="44" t="s">
        <v>515</v>
      </c>
      <c r="G363" s="44">
        <v>1111128</v>
      </c>
      <c r="H363" s="44">
        <v>12</v>
      </c>
      <c r="I363" s="44">
        <v>10</v>
      </c>
      <c r="J363" s="44">
        <v>0</v>
      </c>
      <c r="K363" s="44">
        <v>7</v>
      </c>
      <c r="L363" s="44">
        <v>0</v>
      </c>
      <c r="M363" s="44">
        <v>0</v>
      </c>
      <c r="N363" s="44">
        <v>15</v>
      </c>
    </row>
    <row r="364" spans="1:14">
      <c r="A364" s="44" t="str">
        <f>VLOOKUP(E364,來源檔!B:C,2,0)</f>
        <v>嬰幼兒BNT(6個月至4歲)</v>
      </c>
      <c r="B364" s="44">
        <v>363</v>
      </c>
      <c r="C364" s="44" t="s">
        <v>113</v>
      </c>
      <c r="D364" s="44" t="s">
        <v>517</v>
      </c>
      <c r="E364" s="44" t="s">
        <v>534</v>
      </c>
      <c r="F364" s="44" t="s">
        <v>515</v>
      </c>
      <c r="G364" s="44">
        <v>1111220</v>
      </c>
      <c r="H364" s="44">
        <v>13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13</v>
      </c>
    </row>
    <row r="365" spans="1:14">
      <c r="A365" s="44" t="str">
        <f>VLOOKUP(E365,來源檔!B:C,2,0)</f>
        <v>兒童BNT(5歲至11歲)</v>
      </c>
      <c r="B365" s="44">
        <v>364</v>
      </c>
      <c r="C365" s="44" t="s">
        <v>113</v>
      </c>
      <c r="D365" s="44" t="s">
        <v>517</v>
      </c>
      <c r="E365" s="44" t="s">
        <v>518</v>
      </c>
      <c r="F365" s="44" t="s">
        <v>515</v>
      </c>
      <c r="G365" s="44">
        <v>1111220</v>
      </c>
      <c r="H365" s="44">
        <v>5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5</v>
      </c>
    </row>
    <row r="366" spans="1:14">
      <c r="A366" s="44" t="str">
        <f>VLOOKUP(E366,來源檔!B:C,2,0)</f>
        <v>兒童BNT(5歲至11歲)</v>
      </c>
      <c r="B366" s="44">
        <v>365</v>
      </c>
      <c r="C366" s="44" t="s">
        <v>113</v>
      </c>
      <c r="D366" s="44" t="s">
        <v>517</v>
      </c>
      <c r="E366" s="44" t="s">
        <v>521</v>
      </c>
      <c r="F366" s="44" t="s">
        <v>515</v>
      </c>
      <c r="G366" s="44">
        <v>1111114</v>
      </c>
      <c r="H366" s="44">
        <v>0</v>
      </c>
      <c r="I366" s="44">
        <v>8</v>
      </c>
      <c r="J366" s="44">
        <v>0</v>
      </c>
      <c r="K366" s="44">
        <v>8</v>
      </c>
      <c r="L366" s="44">
        <v>0</v>
      </c>
      <c r="M366" s="44">
        <v>0</v>
      </c>
      <c r="N366" s="44">
        <v>0</v>
      </c>
    </row>
    <row r="367" spans="1:14">
      <c r="A367" s="44" t="str">
        <f>VLOOKUP(E367,來源檔!B:C,2,0)</f>
        <v>Novavax</v>
      </c>
      <c r="B367" s="44">
        <v>366</v>
      </c>
      <c r="C367" s="44" t="s">
        <v>160</v>
      </c>
      <c r="D367" s="44" t="s">
        <v>519</v>
      </c>
      <c r="E367" s="44" t="s">
        <v>520</v>
      </c>
      <c r="F367" s="44" t="s">
        <v>515</v>
      </c>
      <c r="G367" s="44">
        <v>1111231</v>
      </c>
      <c r="H367" s="44">
        <v>16</v>
      </c>
      <c r="I367" s="44">
        <v>0</v>
      </c>
      <c r="J367" s="44">
        <v>0</v>
      </c>
      <c r="K367" s="44">
        <v>5</v>
      </c>
      <c r="L367" s="44">
        <v>0</v>
      </c>
      <c r="M367" s="44">
        <v>0</v>
      </c>
      <c r="N367" s="44">
        <v>11</v>
      </c>
    </row>
    <row r="368" spans="1:14">
      <c r="A368" s="44" t="str">
        <f>VLOOKUP(E368,來源檔!B:C,2,0)</f>
        <v>嬰幼兒BNT(6個月至4歲)</v>
      </c>
      <c r="B368" s="44">
        <v>367</v>
      </c>
      <c r="C368" s="44" t="s">
        <v>160</v>
      </c>
      <c r="D368" s="44" t="s">
        <v>517</v>
      </c>
      <c r="E368" s="44" t="s">
        <v>540</v>
      </c>
      <c r="F368" s="44" t="s">
        <v>515</v>
      </c>
      <c r="G368" s="44">
        <v>1111114</v>
      </c>
      <c r="H368" s="44">
        <v>4</v>
      </c>
      <c r="I368" s="44">
        <v>5</v>
      </c>
      <c r="J368" s="44">
        <v>0</v>
      </c>
      <c r="K368" s="44">
        <v>9</v>
      </c>
      <c r="L368" s="44">
        <v>0</v>
      </c>
      <c r="M368" s="44">
        <v>0</v>
      </c>
      <c r="N368" s="44">
        <v>0</v>
      </c>
    </row>
    <row r="369" spans="1:14">
      <c r="A369" s="44" t="str">
        <f>VLOOKUP(E369,來源檔!B:C,2,0)</f>
        <v>嬰幼兒BNT(6個月至4歲)</v>
      </c>
      <c r="B369" s="44">
        <v>368</v>
      </c>
      <c r="C369" s="44" t="s">
        <v>160</v>
      </c>
      <c r="D369" s="44" t="s">
        <v>517</v>
      </c>
      <c r="E369" s="44" t="s">
        <v>539</v>
      </c>
      <c r="F369" s="44" t="s">
        <v>515</v>
      </c>
      <c r="G369" s="44">
        <v>1111128</v>
      </c>
      <c r="H369" s="44">
        <v>0</v>
      </c>
      <c r="I369" s="44">
        <v>4</v>
      </c>
      <c r="J369" s="44">
        <v>0</v>
      </c>
      <c r="K369" s="44">
        <v>0</v>
      </c>
      <c r="L369" s="44">
        <v>0</v>
      </c>
      <c r="M369" s="44">
        <v>0</v>
      </c>
      <c r="N369" s="44">
        <v>4</v>
      </c>
    </row>
    <row r="370" spans="1:14">
      <c r="A370" s="44" t="str">
        <f>VLOOKUP(E370,來源檔!B:C,2,0)</f>
        <v>次世代莫德納</v>
      </c>
      <c r="B370" s="44">
        <v>369</v>
      </c>
      <c r="C370" s="44" t="s">
        <v>160</v>
      </c>
      <c r="D370" s="44" t="s">
        <v>513</v>
      </c>
      <c r="E370" s="44" t="s">
        <v>516</v>
      </c>
      <c r="F370" s="44" t="s">
        <v>515</v>
      </c>
      <c r="G370" s="44">
        <v>1111122</v>
      </c>
      <c r="H370" s="44">
        <v>96</v>
      </c>
      <c r="I370" s="44">
        <v>20</v>
      </c>
      <c r="J370" s="44">
        <v>10</v>
      </c>
      <c r="K370" s="44">
        <v>77</v>
      </c>
      <c r="L370" s="44">
        <v>0</v>
      </c>
      <c r="M370" s="44">
        <v>0</v>
      </c>
      <c r="N370" s="44">
        <v>29</v>
      </c>
    </row>
    <row r="371" spans="1:14">
      <c r="A371" s="44" t="str">
        <f>VLOOKUP(E371,來源檔!B:C,2,0)</f>
        <v>兒童BNT(5歲至11歲)</v>
      </c>
      <c r="B371" s="44">
        <v>370</v>
      </c>
      <c r="C371" s="44" t="s">
        <v>160</v>
      </c>
      <c r="D371" s="44" t="s">
        <v>517</v>
      </c>
      <c r="E371" s="44" t="s">
        <v>521</v>
      </c>
      <c r="F371" s="44" t="s">
        <v>515</v>
      </c>
      <c r="G371" s="44">
        <v>1111114</v>
      </c>
      <c r="H371" s="44">
        <v>6</v>
      </c>
      <c r="I371" s="44">
        <v>0</v>
      </c>
      <c r="J371" s="44">
        <v>0</v>
      </c>
      <c r="K371" s="44">
        <v>6</v>
      </c>
      <c r="L371" s="44">
        <v>0</v>
      </c>
      <c r="M371" s="44">
        <v>0</v>
      </c>
      <c r="N371" s="44">
        <v>0</v>
      </c>
    </row>
    <row r="372" spans="1:14">
      <c r="A372" s="44" t="str">
        <f>VLOOKUP(E372,來源檔!B:C,2,0)</f>
        <v>高端</v>
      </c>
      <c r="B372" s="44">
        <v>371</v>
      </c>
      <c r="C372" s="44" t="s">
        <v>160</v>
      </c>
      <c r="D372" s="44" t="s">
        <v>527</v>
      </c>
      <c r="E372" s="44" t="s">
        <v>545</v>
      </c>
      <c r="F372" s="44" t="s">
        <v>515</v>
      </c>
      <c r="G372" s="44">
        <v>1111115</v>
      </c>
      <c r="H372" s="44">
        <v>4</v>
      </c>
      <c r="I372" s="44">
        <v>5</v>
      </c>
      <c r="J372" s="44">
        <v>0</v>
      </c>
      <c r="K372" s="44">
        <v>8</v>
      </c>
      <c r="L372" s="44">
        <v>0</v>
      </c>
      <c r="M372" s="44">
        <v>0</v>
      </c>
      <c r="N372" s="44">
        <v>1</v>
      </c>
    </row>
    <row r="373" spans="1:14">
      <c r="A373" s="44" t="str">
        <f>VLOOKUP(E373,來源檔!B:C,2,0)</f>
        <v>嬰幼兒莫德納(6個月至5歲)</v>
      </c>
      <c r="B373" s="44">
        <v>372</v>
      </c>
      <c r="C373" s="44" t="s">
        <v>160</v>
      </c>
      <c r="D373" s="44" t="s">
        <v>525</v>
      </c>
      <c r="E373" s="44" t="s">
        <v>533</v>
      </c>
      <c r="F373" s="44" t="s">
        <v>515</v>
      </c>
      <c r="G373" s="44">
        <v>1111122</v>
      </c>
      <c r="H373" s="44">
        <v>7</v>
      </c>
      <c r="I373" s="44">
        <v>12</v>
      </c>
      <c r="J373" s="44">
        <v>0</v>
      </c>
      <c r="K373" s="44">
        <v>12</v>
      </c>
      <c r="L373" s="44">
        <v>0</v>
      </c>
      <c r="M373" s="44">
        <v>0</v>
      </c>
      <c r="N373" s="44">
        <v>7</v>
      </c>
    </row>
    <row r="374" spans="1:14">
      <c r="A374" s="44" t="str">
        <f>VLOOKUP(E374,來源檔!B:C,2,0)</f>
        <v>成人BNT</v>
      </c>
      <c r="B374" s="44">
        <v>373</v>
      </c>
      <c r="C374" s="44" t="s">
        <v>160</v>
      </c>
      <c r="D374" s="44" t="s">
        <v>517</v>
      </c>
      <c r="E374" s="44" t="s">
        <v>532</v>
      </c>
      <c r="F374" s="44" t="s">
        <v>515</v>
      </c>
      <c r="G374" s="44">
        <v>1111208</v>
      </c>
      <c r="H374" s="44">
        <v>0</v>
      </c>
      <c r="I374" s="44">
        <v>35</v>
      </c>
      <c r="J374" s="44">
        <v>0</v>
      </c>
      <c r="K374" s="44">
        <v>6</v>
      </c>
      <c r="L374" s="44">
        <v>0</v>
      </c>
      <c r="M374" s="44">
        <v>0</v>
      </c>
      <c r="N374" s="44">
        <v>29</v>
      </c>
    </row>
    <row r="375" spans="1:14">
      <c r="A375" s="44" t="str">
        <f>VLOOKUP(E375,來源檔!B:C,2,0)</f>
        <v>嬰幼兒BNT(6個月至4歲)</v>
      </c>
      <c r="B375" s="44">
        <v>374</v>
      </c>
      <c r="C375" s="44" t="s">
        <v>160</v>
      </c>
      <c r="D375" s="44" t="s">
        <v>517</v>
      </c>
      <c r="E375" s="44" t="s">
        <v>534</v>
      </c>
      <c r="F375" s="44" t="s">
        <v>515</v>
      </c>
      <c r="G375" s="44">
        <v>1111220</v>
      </c>
      <c r="H375" s="44">
        <v>0</v>
      </c>
      <c r="I375" s="44">
        <v>15</v>
      </c>
      <c r="J375" s="44">
        <v>0</v>
      </c>
      <c r="K375" s="44">
        <v>5</v>
      </c>
      <c r="L375" s="44">
        <v>0</v>
      </c>
      <c r="M375" s="44">
        <v>0</v>
      </c>
      <c r="N375" s="44">
        <v>10</v>
      </c>
    </row>
    <row r="376" spans="1:14">
      <c r="A376" s="44" t="str">
        <f>VLOOKUP(E376,來源檔!B:C,2,0)</f>
        <v>成人BNT</v>
      </c>
      <c r="B376" s="44">
        <v>375</v>
      </c>
      <c r="C376" s="44" t="s">
        <v>160</v>
      </c>
      <c r="D376" s="44" t="s">
        <v>517</v>
      </c>
      <c r="E376" s="44" t="s">
        <v>543</v>
      </c>
      <c r="F376" s="44" t="s">
        <v>515</v>
      </c>
      <c r="G376" s="44">
        <v>1111116</v>
      </c>
      <c r="H376" s="44">
        <v>0</v>
      </c>
      <c r="I376" s="44">
        <v>20</v>
      </c>
      <c r="J376" s="44">
        <v>0</v>
      </c>
      <c r="K376" s="44">
        <v>20</v>
      </c>
      <c r="L376" s="44">
        <v>0</v>
      </c>
      <c r="M376" s="44">
        <v>0</v>
      </c>
      <c r="N376" s="44">
        <v>0</v>
      </c>
    </row>
    <row r="377" spans="1:14">
      <c r="A377" s="44" t="str">
        <f>VLOOKUP(E377,來源檔!B:C,2,0)</f>
        <v>兒童BNT(5歲至11歲)</v>
      </c>
      <c r="B377" s="44">
        <v>376</v>
      </c>
      <c r="C377" s="44" t="s">
        <v>160</v>
      </c>
      <c r="D377" s="44" t="s">
        <v>517</v>
      </c>
      <c r="E377" s="44" t="s">
        <v>522</v>
      </c>
      <c r="F377" s="44" t="s">
        <v>515</v>
      </c>
      <c r="G377" s="44">
        <v>1111107</v>
      </c>
      <c r="H377" s="44">
        <v>6</v>
      </c>
      <c r="I377" s="44">
        <v>0</v>
      </c>
      <c r="J377" s="44">
        <v>0</v>
      </c>
      <c r="K377" s="44">
        <v>6</v>
      </c>
      <c r="L377" s="44">
        <v>0</v>
      </c>
      <c r="M377" s="44">
        <v>0</v>
      </c>
      <c r="N377" s="44">
        <v>0</v>
      </c>
    </row>
    <row r="378" spans="1:14">
      <c r="A378" s="44" t="str">
        <f>VLOOKUP(E378,來源檔!B:C,2,0)</f>
        <v>莫德納</v>
      </c>
      <c r="B378" s="44">
        <v>377</v>
      </c>
      <c r="C378" s="44" t="s">
        <v>160</v>
      </c>
      <c r="D378" s="44" t="s">
        <v>525</v>
      </c>
      <c r="E378" s="44" t="s">
        <v>526</v>
      </c>
      <c r="F378" s="44" t="s">
        <v>515</v>
      </c>
      <c r="G378" s="44">
        <v>1111205</v>
      </c>
      <c r="H378" s="44">
        <v>0</v>
      </c>
      <c r="I378" s="44">
        <v>20</v>
      </c>
      <c r="J378" s="44">
        <v>0</v>
      </c>
      <c r="K378" s="44">
        <v>4</v>
      </c>
      <c r="L378" s="44">
        <v>0</v>
      </c>
      <c r="M378" s="44">
        <v>0</v>
      </c>
      <c r="N378" s="44">
        <v>16</v>
      </c>
    </row>
    <row r="379" spans="1:14">
      <c r="A379" s="44" t="str">
        <f>VLOOKUP(E379,來源檔!B:C,2,0)</f>
        <v>兒童BNT(5歲至11歲)</v>
      </c>
      <c r="B379" s="44">
        <v>378</v>
      </c>
      <c r="C379" s="44" t="s">
        <v>163</v>
      </c>
      <c r="D379" s="44" t="s">
        <v>517</v>
      </c>
      <c r="E379" s="44" t="s">
        <v>522</v>
      </c>
      <c r="F379" s="44" t="s">
        <v>515</v>
      </c>
      <c r="G379" s="44">
        <v>1111107</v>
      </c>
      <c r="H379" s="44">
        <v>7</v>
      </c>
      <c r="I379" s="44">
        <v>0</v>
      </c>
      <c r="J379" s="44">
        <v>3</v>
      </c>
      <c r="K379" s="44">
        <v>4</v>
      </c>
      <c r="L379" s="44">
        <v>0</v>
      </c>
      <c r="M379" s="44">
        <v>0</v>
      </c>
      <c r="N379" s="44">
        <v>0</v>
      </c>
    </row>
    <row r="380" spans="1:14">
      <c r="A380" s="44" t="str">
        <f>VLOOKUP(E380,來源檔!B:C,2,0)</f>
        <v>成人BNT</v>
      </c>
      <c r="B380" s="44">
        <v>379</v>
      </c>
      <c r="C380" s="44" t="s">
        <v>163</v>
      </c>
      <c r="D380" s="44" t="s">
        <v>517</v>
      </c>
      <c r="E380" s="44" t="s">
        <v>543</v>
      </c>
      <c r="F380" s="44" t="s">
        <v>515</v>
      </c>
      <c r="G380" s="44">
        <v>1111116</v>
      </c>
      <c r="H380" s="44">
        <v>1</v>
      </c>
      <c r="I380" s="44">
        <v>8</v>
      </c>
      <c r="J380" s="44">
        <v>0</v>
      </c>
      <c r="K380" s="44">
        <v>8</v>
      </c>
      <c r="L380" s="44">
        <v>0</v>
      </c>
      <c r="M380" s="44">
        <v>0</v>
      </c>
      <c r="N380" s="44">
        <v>1</v>
      </c>
    </row>
    <row r="381" spans="1:14">
      <c r="A381" s="44" t="str">
        <f>VLOOKUP(E381,來源檔!B:C,2,0)</f>
        <v>次世代莫德納</v>
      </c>
      <c r="B381" s="44">
        <v>380</v>
      </c>
      <c r="C381" s="44" t="s">
        <v>163</v>
      </c>
      <c r="D381" s="44" t="s">
        <v>513</v>
      </c>
      <c r="E381" s="44" t="s">
        <v>516</v>
      </c>
      <c r="F381" s="44" t="s">
        <v>515</v>
      </c>
      <c r="G381" s="44">
        <v>1111122</v>
      </c>
      <c r="H381" s="44">
        <v>30</v>
      </c>
      <c r="I381" s="44">
        <v>0</v>
      </c>
      <c r="J381" s="44">
        <v>0</v>
      </c>
      <c r="K381" s="44">
        <v>18</v>
      </c>
      <c r="L381" s="44">
        <v>0</v>
      </c>
      <c r="M381" s="44">
        <v>0</v>
      </c>
      <c r="N381" s="44">
        <v>12</v>
      </c>
    </row>
    <row r="382" spans="1:14">
      <c r="A382" s="44" t="str">
        <f>VLOOKUP(E382,來源檔!B:C,2,0)</f>
        <v>嬰幼兒BNT(6個月至4歲)</v>
      </c>
      <c r="B382" s="44">
        <v>381</v>
      </c>
      <c r="C382" s="44" t="s">
        <v>163</v>
      </c>
      <c r="D382" s="44" t="s">
        <v>517</v>
      </c>
      <c r="E382" s="44" t="s">
        <v>540</v>
      </c>
      <c r="F382" s="44" t="s">
        <v>515</v>
      </c>
      <c r="G382" s="44">
        <v>1111114</v>
      </c>
      <c r="H382" s="44">
        <v>10</v>
      </c>
      <c r="I382" s="44">
        <v>0</v>
      </c>
      <c r="J382" s="44">
        <v>0</v>
      </c>
      <c r="K382" s="44">
        <v>10</v>
      </c>
      <c r="L382" s="44">
        <v>0</v>
      </c>
      <c r="M382" s="44">
        <v>0</v>
      </c>
      <c r="N382" s="44">
        <v>0</v>
      </c>
    </row>
    <row r="383" spans="1:14">
      <c r="A383" s="44" t="str">
        <f>VLOOKUP(E383,來源檔!B:C,2,0)</f>
        <v>嬰幼兒莫德納(6個月至5歲)</v>
      </c>
      <c r="B383" s="44">
        <v>382</v>
      </c>
      <c r="C383" s="44" t="s">
        <v>163</v>
      </c>
      <c r="D383" s="44" t="s">
        <v>525</v>
      </c>
      <c r="E383" s="44" t="s">
        <v>533</v>
      </c>
      <c r="F383" s="44" t="s">
        <v>515</v>
      </c>
      <c r="G383" s="44">
        <v>1111122</v>
      </c>
      <c r="H383" s="44">
        <v>8</v>
      </c>
      <c r="I383" s="44">
        <v>0</v>
      </c>
      <c r="J383" s="44">
        <v>0</v>
      </c>
      <c r="K383" s="44">
        <v>1</v>
      </c>
      <c r="L383" s="44">
        <v>0</v>
      </c>
      <c r="M383" s="44">
        <v>0</v>
      </c>
      <c r="N383" s="44">
        <v>7</v>
      </c>
    </row>
    <row r="384" spans="1:14">
      <c r="A384" s="44" t="str">
        <f>VLOOKUP(E384,來源檔!B:C,2,0)</f>
        <v>Novavax</v>
      </c>
      <c r="B384" s="44">
        <v>383</v>
      </c>
      <c r="C384" s="44" t="s">
        <v>163</v>
      </c>
      <c r="D384" s="44" t="s">
        <v>519</v>
      </c>
      <c r="E384" s="44" t="s">
        <v>520</v>
      </c>
      <c r="F384" s="44" t="s">
        <v>515</v>
      </c>
      <c r="G384" s="44">
        <v>1111231</v>
      </c>
      <c r="H384" s="44">
        <v>10</v>
      </c>
      <c r="I384" s="44">
        <v>0</v>
      </c>
      <c r="J384" s="44">
        <v>0</v>
      </c>
      <c r="K384" s="44">
        <v>6</v>
      </c>
      <c r="L384" s="44">
        <v>0</v>
      </c>
      <c r="M384" s="44">
        <v>0</v>
      </c>
      <c r="N384" s="44">
        <v>4</v>
      </c>
    </row>
    <row r="385" spans="1:14">
      <c r="A385" s="44" t="str">
        <f>VLOOKUP(E385,來源檔!B:C,2,0)</f>
        <v>莫德納</v>
      </c>
      <c r="B385" s="44">
        <v>384</v>
      </c>
      <c r="C385" s="44" t="s">
        <v>163</v>
      </c>
      <c r="D385" s="44" t="s">
        <v>525</v>
      </c>
      <c r="E385" s="44" t="s">
        <v>537</v>
      </c>
      <c r="F385" s="44" t="s">
        <v>515</v>
      </c>
      <c r="G385" s="44">
        <v>1111122</v>
      </c>
      <c r="H385" s="44">
        <v>5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5</v>
      </c>
    </row>
    <row r="386" spans="1:14">
      <c r="A386" s="44" t="str">
        <f>VLOOKUP(E386,來源檔!B:C,2,0)</f>
        <v>次世代莫德納</v>
      </c>
      <c r="B386" s="44">
        <v>385</v>
      </c>
      <c r="C386" s="44" t="s">
        <v>382</v>
      </c>
      <c r="D386" s="44" t="s">
        <v>513</v>
      </c>
      <c r="E386" s="44" t="s">
        <v>516</v>
      </c>
      <c r="F386" s="44" t="s">
        <v>515</v>
      </c>
      <c r="G386" s="44">
        <v>1111122</v>
      </c>
      <c r="H386" s="44">
        <v>126</v>
      </c>
      <c r="I386" s="44">
        <v>0</v>
      </c>
      <c r="J386" s="44">
        <v>101</v>
      </c>
      <c r="K386" s="44">
        <v>17</v>
      </c>
      <c r="L386" s="44">
        <v>0</v>
      </c>
      <c r="M386" s="44">
        <v>0</v>
      </c>
      <c r="N386" s="44">
        <v>8</v>
      </c>
    </row>
    <row r="387" spans="1:14">
      <c r="A387" s="44" t="str">
        <f>VLOOKUP(E387,來源檔!B:C,2,0)</f>
        <v>嬰幼兒BNT(6個月至4歲)</v>
      </c>
      <c r="B387" s="44">
        <v>386</v>
      </c>
      <c r="C387" s="44" t="s">
        <v>382</v>
      </c>
      <c r="D387" s="44" t="s">
        <v>517</v>
      </c>
      <c r="E387" s="44" t="s">
        <v>534</v>
      </c>
      <c r="F387" s="44" t="s">
        <v>515</v>
      </c>
      <c r="G387" s="44">
        <v>1111220</v>
      </c>
      <c r="H387" s="44">
        <v>0</v>
      </c>
      <c r="I387" s="44">
        <v>2</v>
      </c>
      <c r="J387" s="44">
        <v>0</v>
      </c>
      <c r="K387" s="44">
        <v>2</v>
      </c>
      <c r="L387" s="44">
        <v>0</v>
      </c>
      <c r="M387" s="44">
        <v>0</v>
      </c>
      <c r="N387" s="44">
        <v>0</v>
      </c>
    </row>
    <row r="388" spans="1:14">
      <c r="A388" s="44" t="str">
        <f>VLOOKUP(E388,來源檔!B:C,2,0)</f>
        <v>兒童BNT(5歲至11歲)</v>
      </c>
      <c r="B388" s="44">
        <v>387</v>
      </c>
      <c r="C388" s="44" t="s">
        <v>382</v>
      </c>
      <c r="D388" s="44" t="s">
        <v>517</v>
      </c>
      <c r="E388" s="44" t="s">
        <v>521</v>
      </c>
      <c r="F388" s="44" t="s">
        <v>515</v>
      </c>
      <c r="G388" s="44">
        <v>1111114</v>
      </c>
      <c r="H388" s="44">
        <v>1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0</v>
      </c>
    </row>
    <row r="389" spans="1:14">
      <c r="A389" s="44" t="str">
        <f>VLOOKUP(E389,來源檔!B:C,2,0)</f>
        <v>嬰幼兒莫德納(6個月至5歲)</v>
      </c>
      <c r="B389" s="44">
        <v>388</v>
      </c>
      <c r="C389" s="44" t="s">
        <v>382</v>
      </c>
      <c r="D389" s="44" t="s">
        <v>525</v>
      </c>
      <c r="E389" s="44" t="s">
        <v>533</v>
      </c>
      <c r="F389" s="44" t="s">
        <v>515</v>
      </c>
      <c r="G389" s="44">
        <v>1111122</v>
      </c>
      <c r="H389" s="44">
        <v>6</v>
      </c>
      <c r="I389" s="44">
        <v>0</v>
      </c>
      <c r="J389" s="44">
        <v>3</v>
      </c>
      <c r="K389" s="44">
        <v>2</v>
      </c>
      <c r="L389" s="44">
        <v>0</v>
      </c>
      <c r="M389" s="44">
        <v>0</v>
      </c>
      <c r="N389" s="44">
        <v>1</v>
      </c>
    </row>
    <row r="390" spans="1:14">
      <c r="A390" s="44" t="str">
        <f>VLOOKUP(E390,來源檔!B:C,2,0)</f>
        <v>嬰幼兒BNT(6個月至4歲)</v>
      </c>
      <c r="B390" s="44">
        <v>389</v>
      </c>
      <c r="C390" s="44" t="s">
        <v>382</v>
      </c>
      <c r="D390" s="44" t="s">
        <v>517</v>
      </c>
      <c r="E390" s="44" t="s">
        <v>538</v>
      </c>
      <c r="F390" s="44" t="s">
        <v>515</v>
      </c>
      <c r="G390" s="44">
        <v>1120110</v>
      </c>
      <c r="H390" s="44">
        <v>0</v>
      </c>
      <c r="I390" s="44">
        <v>2</v>
      </c>
      <c r="J390" s="44">
        <v>0</v>
      </c>
      <c r="K390" s="44">
        <v>0</v>
      </c>
      <c r="L390" s="44">
        <v>0</v>
      </c>
      <c r="M390" s="44">
        <v>0</v>
      </c>
      <c r="N390" s="44">
        <v>2</v>
      </c>
    </row>
    <row r="391" spans="1:14">
      <c r="A391" s="44" t="str">
        <f>VLOOKUP(E391,來源檔!B:C,2,0)</f>
        <v>次世代莫德納</v>
      </c>
      <c r="B391" s="44">
        <v>390</v>
      </c>
      <c r="C391" s="44" t="s">
        <v>382</v>
      </c>
      <c r="D391" s="44" t="s">
        <v>513</v>
      </c>
      <c r="E391" s="44" t="s">
        <v>536</v>
      </c>
      <c r="F391" s="44" t="s">
        <v>515</v>
      </c>
      <c r="G391" s="44">
        <v>1111205</v>
      </c>
      <c r="H391" s="44">
        <v>0</v>
      </c>
      <c r="I391" s="44">
        <v>5</v>
      </c>
      <c r="J391" s="44">
        <v>0</v>
      </c>
      <c r="K391" s="44">
        <v>0</v>
      </c>
      <c r="L391" s="44">
        <v>0</v>
      </c>
      <c r="M391" s="44">
        <v>0</v>
      </c>
      <c r="N391" s="44">
        <v>5</v>
      </c>
    </row>
    <row r="392" spans="1:14">
      <c r="A392" s="44" t="str">
        <f>VLOOKUP(E392,來源檔!B:C,2,0)</f>
        <v>兒童BNT(5歲至11歲)</v>
      </c>
      <c r="B392" s="44">
        <v>391</v>
      </c>
      <c r="C392" s="44" t="s">
        <v>382</v>
      </c>
      <c r="D392" s="44" t="s">
        <v>517</v>
      </c>
      <c r="E392" s="44" t="s">
        <v>518</v>
      </c>
      <c r="F392" s="44" t="s">
        <v>515</v>
      </c>
      <c r="G392" s="44">
        <v>1111220</v>
      </c>
      <c r="H392" s="44">
        <v>0</v>
      </c>
      <c r="I392" s="44">
        <v>4</v>
      </c>
      <c r="J392" s="44">
        <v>0</v>
      </c>
      <c r="K392" s="44">
        <v>1</v>
      </c>
      <c r="L392" s="44">
        <v>0</v>
      </c>
      <c r="M392" s="44">
        <v>0</v>
      </c>
      <c r="N392" s="44">
        <v>3</v>
      </c>
    </row>
    <row r="393" spans="1:14">
      <c r="A393" s="44" t="str">
        <f>VLOOKUP(E393,來源檔!B:C,2,0)</f>
        <v>莫德納</v>
      </c>
      <c r="B393" s="44">
        <v>392</v>
      </c>
      <c r="C393" s="44" t="s">
        <v>551</v>
      </c>
      <c r="D393" s="44" t="s">
        <v>525</v>
      </c>
      <c r="E393" s="44" t="s">
        <v>537</v>
      </c>
      <c r="F393" s="44" t="s">
        <v>515</v>
      </c>
      <c r="G393" s="44">
        <v>1111122</v>
      </c>
      <c r="H393" s="44">
        <v>1</v>
      </c>
      <c r="I393" s="44">
        <v>0</v>
      </c>
      <c r="J393" s="44">
        <v>0</v>
      </c>
      <c r="K393" s="44">
        <v>1</v>
      </c>
      <c r="L393" s="44">
        <v>0</v>
      </c>
      <c r="M393" s="44">
        <v>0</v>
      </c>
      <c r="N393" s="44">
        <v>0</v>
      </c>
    </row>
    <row r="394" spans="1:14">
      <c r="A394" s="44" t="str">
        <f>VLOOKUP(E394,來源檔!B:C,2,0)</f>
        <v>嬰幼兒BNT(6個月至4歲)</v>
      </c>
      <c r="B394" s="44">
        <v>393</v>
      </c>
      <c r="C394" s="44" t="s">
        <v>551</v>
      </c>
      <c r="D394" s="44" t="s">
        <v>517</v>
      </c>
      <c r="E394" s="44" t="s">
        <v>540</v>
      </c>
      <c r="F394" s="44" t="s">
        <v>515</v>
      </c>
      <c r="G394" s="44">
        <v>1111114</v>
      </c>
      <c r="H394" s="44">
        <v>1</v>
      </c>
      <c r="I394" s="44">
        <v>0</v>
      </c>
      <c r="J394" s="44">
        <v>0</v>
      </c>
      <c r="K394" s="44">
        <v>1</v>
      </c>
      <c r="L394" s="44">
        <v>0</v>
      </c>
      <c r="M394" s="44">
        <v>0</v>
      </c>
      <c r="N394" s="44">
        <v>0</v>
      </c>
    </row>
    <row r="395" spans="1:14">
      <c r="A395" s="44" t="str">
        <f>VLOOKUP(E395,來源檔!B:C,2,0)</f>
        <v>嬰幼兒莫德納(6個月至5歲)</v>
      </c>
      <c r="B395" s="44">
        <v>394</v>
      </c>
      <c r="C395" s="44" t="s">
        <v>551</v>
      </c>
      <c r="D395" s="44" t="s">
        <v>525</v>
      </c>
      <c r="E395" s="44" t="s">
        <v>535</v>
      </c>
      <c r="F395" s="44" t="s">
        <v>515</v>
      </c>
      <c r="G395" s="44">
        <v>1111108</v>
      </c>
      <c r="H395" s="44">
        <v>1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0</v>
      </c>
    </row>
    <row r="396" spans="1:14">
      <c r="A396" s="44" t="str">
        <f>VLOOKUP(E396,來源檔!B:C,2,0)</f>
        <v>嬰幼兒莫德納(6個月至5歲)</v>
      </c>
      <c r="B396" s="44">
        <v>395</v>
      </c>
      <c r="C396" s="44" t="s">
        <v>551</v>
      </c>
      <c r="D396" s="44" t="s">
        <v>525</v>
      </c>
      <c r="E396" s="44" t="s">
        <v>533</v>
      </c>
      <c r="F396" s="44" t="s">
        <v>515</v>
      </c>
      <c r="G396" s="44">
        <v>1111122</v>
      </c>
      <c r="H396" s="44">
        <v>1</v>
      </c>
      <c r="I396" s="44">
        <v>0</v>
      </c>
      <c r="J396" s="44">
        <v>0</v>
      </c>
      <c r="K396" s="44">
        <v>1</v>
      </c>
      <c r="L396" s="44">
        <v>0</v>
      </c>
      <c r="M396" s="44">
        <v>0</v>
      </c>
      <c r="N396" s="44">
        <v>0</v>
      </c>
    </row>
    <row r="397" spans="1:14">
      <c r="A397" s="44" t="str">
        <f>VLOOKUP(E397,來源檔!B:C,2,0)</f>
        <v>次世代莫德納</v>
      </c>
      <c r="B397" s="44">
        <v>396</v>
      </c>
      <c r="C397" s="44" t="s">
        <v>552</v>
      </c>
      <c r="D397" s="44" t="s">
        <v>513</v>
      </c>
      <c r="E397" s="44" t="s">
        <v>516</v>
      </c>
      <c r="F397" s="44" t="s">
        <v>515</v>
      </c>
      <c r="G397" s="44">
        <v>1111122</v>
      </c>
      <c r="H397" s="44">
        <v>7</v>
      </c>
      <c r="I397" s="44">
        <v>0</v>
      </c>
      <c r="J397" s="44">
        <v>0</v>
      </c>
      <c r="K397" s="44">
        <v>7</v>
      </c>
      <c r="L397" s="44">
        <v>0</v>
      </c>
      <c r="M397" s="44">
        <v>0</v>
      </c>
      <c r="N397" s="44">
        <v>0</v>
      </c>
    </row>
    <row r="398" spans="1:14">
      <c r="A398" s="44" t="str">
        <f>VLOOKUP(E398,來源檔!B:C,2,0)</f>
        <v>莫德納</v>
      </c>
      <c r="B398" s="44">
        <v>397</v>
      </c>
      <c r="C398" s="44" t="s">
        <v>552</v>
      </c>
      <c r="D398" s="44" t="s">
        <v>525</v>
      </c>
      <c r="E398" s="44" t="s">
        <v>537</v>
      </c>
      <c r="F398" s="44" t="s">
        <v>515</v>
      </c>
      <c r="G398" s="44">
        <v>1111122</v>
      </c>
      <c r="H398" s="44">
        <v>4</v>
      </c>
      <c r="I398" s="44">
        <v>0</v>
      </c>
      <c r="J398" s="44">
        <v>0</v>
      </c>
      <c r="K398" s="44">
        <v>4</v>
      </c>
      <c r="L398" s="44">
        <v>0</v>
      </c>
      <c r="M398" s="44">
        <v>0</v>
      </c>
      <c r="N398" s="44">
        <v>0</v>
      </c>
    </row>
    <row r="399" spans="1:14">
      <c r="A399" s="44" t="str">
        <f>VLOOKUP(E399,來源檔!B:C,2,0)</f>
        <v>嬰幼兒BNT(6個月至4歲)</v>
      </c>
      <c r="B399" s="44">
        <v>398</v>
      </c>
      <c r="C399" s="44" t="s">
        <v>491</v>
      </c>
      <c r="D399" s="44" t="s">
        <v>517</v>
      </c>
      <c r="E399" s="44" t="s">
        <v>539</v>
      </c>
      <c r="F399" s="44" t="s">
        <v>515</v>
      </c>
      <c r="G399" s="44">
        <v>1111128</v>
      </c>
      <c r="H399" s="44">
        <v>9</v>
      </c>
      <c r="I399" s="44">
        <v>0</v>
      </c>
      <c r="J399" s="44">
        <v>0</v>
      </c>
      <c r="K399" s="44">
        <v>3</v>
      </c>
      <c r="L399" s="44">
        <v>0</v>
      </c>
      <c r="M399" s="44">
        <v>0</v>
      </c>
      <c r="N399" s="44">
        <v>6</v>
      </c>
    </row>
    <row r="400" spans="1:14">
      <c r="A400" s="44" t="str">
        <f>VLOOKUP(E400,來源檔!B:C,2,0)</f>
        <v>嬰幼兒BNT(6個月至4歲)</v>
      </c>
      <c r="B400" s="44">
        <v>399</v>
      </c>
      <c r="C400" s="44" t="s">
        <v>491</v>
      </c>
      <c r="D400" s="44" t="s">
        <v>517</v>
      </c>
      <c r="E400" s="44" t="s">
        <v>540</v>
      </c>
      <c r="F400" s="44" t="s">
        <v>515</v>
      </c>
      <c r="G400" s="44">
        <v>1111114</v>
      </c>
      <c r="H400" s="44">
        <v>2</v>
      </c>
      <c r="I400" s="44">
        <v>0</v>
      </c>
      <c r="J400" s="44">
        <v>0</v>
      </c>
      <c r="K400" s="44">
        <v>2</v>
      </c>
      <c r="L400" s="44">
        <v>0</v>
      </c>
      <c r="M400" s="44">
        <v>0</v>
      </c>
      <c r="N400" s="44">
        <v>0</v>
      </c>
    </row>
    <row r="401" spans="1:14">
      <c r="A401" s="44" t="str">
        <f>VLOOKUP(E401,來源檔!B:C,2,0)</f>
        <v>次世代莫德納</v>
      </c>
      <c r="B401" s="44">
        <v>400</v>
      </c>
      <c r="C401" s="44" t="s">
        <v>491</v>
      </c>
      <c r="D401" s="44" t="s">
        <v>513</v>
      </c>
      <c r="E401" s="44" t="s">
        <v>514</v>
      </c>
      <c r="F401" s="44" t="s">
        <v>515</v>
      </c>
      <c r="G401" s="44">
        <v>1111108</v>
      </c>
      <c r="H401" s="44">
        <v>1</v>
      </c>
      <c r="I401" s="44">
        <v>0</v>
      </c>
      <c r="J401" s="44">
        <v>0</v>
      </c>
      <c r="K401" s="44">
        <v>1</v>
      </c>
      <c r="L401" s="44">
        <v>0</v>
      </c>
      <c r="M401" s="44">
        <v>0</v>
      </c>
      <c r="N401" s="44">
        <v>0</v>
      </c>
    </row>
    <row r="402" spans="1:14">
      <c r="A402" s="44" t="str">
        <f>VLOOKUP(E402,來源檔!B:C,2,0)</f>
        <v>兒童BNT(5歲至11歲)</v>
      </c>
      <c r="B402" s="44">
        <v>401</v>
      </c>
      <c r="C402" s="44" t="s">
        <v>491</v>
      </c>
      <c r="D402" s="44" t="s">
        <v>517</v>
      </c>
      <c r="E402" s="44" t="s">
        <v>530</v>
      </c>
      <c r="F402" s="44" t="s">
        <v>515</v>
      </c>
      <c r="G402" s="44">
        <v>1111128</v>
      </c>
      <c r="H402" s="44">
        <v>3</v>
      </c>
      <c r="I402" s="44">
        <v>0</v>
      </c>
      <c r="J402" s="44">
        <v>0</v>
      </c>
      <c r="K402" s="44">
        <v>2</v>
      </c>
      <c r="L402" s="44">
        <v>0</v>
      </c>
      <c r="M402" s="44">
        <v>0</v>
      </c>
      <c r="N402" s="44">
        <v>1</v>
      </c>
    </row>
    <row r="403" spans="1:14">
      <c r="A403" s="44" t="str">
        <f>VLOOKUP(E403,來源檔!B:C,2,0)</f>
        <v>次世代莫德納</v>
      </c>
      <c r="B403" s="44">
        <v>402</v>
      </c>
      <c r="C403" s="44" t="s">
        <v>353</v>
      </c>
      <c r="D403" s="44" t="s">
        <v>513</v>
      </c>
      <c r="E403" s="44" t="s">
        <v>516</v>
      </c>
      <c r="F403" s="44" t="s">
        <v>515</v>
      </c>
      <c r="G403" s="44">
        <v>1111122</v>
      </c>
      <c r="H403" s="44">
        <v>30</v>
      </c>
      <c r="I403" s="44">
        <v>0</v>
      </c>
      <c r="J403" s="44">
        <v>0</v>
      </c>
      <c r="K403" s="44">
        <v>18</v>
      </c>
      <c r="L403" s="44">
        <v>0</v>
      </c>
      <c r="M403" s="44">
        <v>0</v>
      </c>
      <c r="N403" s="44">
        <v>12</v>
      </c>
    </row>
    <row r="404" spans="1:14">
      <c r="A404" s="44" t="str">
        <f>VLOOKUP(E404,來源檔!B:C,2,0)</f>
        <v>莫德納</v>
      </c>
      <c r="B404" s="44">
        <v>403</v>
      </c>
      <c r="C404" s="44" t="s">
        <v>353</v>
      </c>
      <c r="D404" s="44" t="s">
        <v>525</v>
      </c>
      <c r="E404" s="44" t="s">
        <v>537</v>
      </c>
      <c r="F404" s="44" t="s">
        <v>515</v>
      </c>
      <c r="G404" s="44">
        <v>1111122</v>
      </c>
      <c r="H404" s="44">
        <v>5</v>
      </c>
      <c r="I404" s="44">
        <v>0</v>
      </c>
      <c r="J404" s="44">
        <v>0</v>
      </c>
      <c r="K404" s="44">
        <v>4</v>
      </c>
      <c r="L404" s="44">
        <v>0</v>
      </c>
      <c r="M404" s="44">
        <v>0</v>
      </c>
      <c r="N404" s="44">
        <v>1</v>
      </c>
    </row>
    <row r="405" spans="1:14">
      <c r="A405" s="44" t="str">
        <f>VLOOKUP(E405,來源檔!B:C,2,0)</f>
        <v>Novavax</v>
      </c>
      <c r="B405" s="44">
        <v>404</v>
      </c>
      <c r="C405" s="44" t="s">
        <v>353</v>
      </c>
      <c r="D405" s="44" t="s">
        <v>519</v>
      </c>
      <c r="E405" s="44" t="s">
        <v>520</v>
      </c>
      <c r="F405" s="44" t="s">
        <v>515</v>
      </c>
      <c r="G405" s="44">
        <v>1111231</v>
      </c>
      <c r="H405" s="44">
        <v>3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3</v>
      </c>
    </row>
    <row r="406" spans="1:14">
      <c r="A406" s="44" t="str">
        <f>VLOOKUP(E406,來源檔!B:C,2,0)</f>
        <v>成人BNT</v>
      </c>
      <c r="B406" s="44">
        <v>405</v>
      </c>
      <c r="C406" s="44" t="s">
        <v>353</v>
      </c>
      <c r="D406" s="44" t="s">
        <v>517</v>
      </c>
      <c r="E406" s="44" t="s">
        <v>543</v>
      </c>
      <c r="F406" s="44" t="s">
        <v>515</v>
      </c>
      <c r="G406" s="44">
        <v>1111116</v>
      </c>
      <c r="H406" s="44">
        <v>18</v>
      </c>
      <c r="I406" s="44">
        <v>0</v>
      </c>
      <c r="J406" s="44">
        <v>6</v>
      </c>
      <c r="K406" s="44">
        <v>6</v>
      </c>
      <c r="L406" s="44">
        <v>0</v>
      </c>
      <c r="M406" s="44">
        <v>0</v>
      </c>
      <c r="N406" s="44">
        <v>6</v>
      </c>
    </row>
    <row r="407" spans="1:14">
      <c r="A407" s="44" t="str">
        <f>VLOOKUP(E407,來源檔!B:C,2,0)</f>
        <v>次世代莫德納</v>
      </c>
      <c r="B407" s="44">
        <v>406</v>
      </c>
      <c r="C407" s="44" t="s">
        <v>353</v>
      </c>
      <c r="D407" s="44" t="s">
        <v>513</v>
      </c>
      <c r="E407" s="44" t="s">
        <v>514</v>
      </c>
      <c r="F407" s="44" t="s">
        <v>515</v>
      </c>
      <c r="G407" s="44">
        <v>1111108</v>
      </c>
      <c r="H407" s="44">
        <v>3</v>
      </c>
      <c r="I407" s="44">
        <v>0</v>
      </c>
      <c r="J407" s="44">
        <v>0</v>
      </c>
      <c r="K407" s="44">
        <v>3</v>
      </c>
      <c r="L407" s="44">
        <v>0</v>
      </c>
      <c r="M407" s="44">
        <v>0</v>
      </c>
      <c r="N407" s="44">
        <v>0</v>
      </c>
    </row>
    <row r="408" spans="1:14">
      <c r="A408" s="44" t="str">
        <f>VLOOKUP(E408,來源檔!B:C,2,0)</f>
        <v>兒童BNT(5歲至11歲)</v>
      </c>
      <c r="B408" s="44">
        <v>407</v>
      </c>
      <c r="C408" s="44" t="s">
        <v>353</v>
      </c>
      <c r="D408" s="44" t="s">
        <v>517</v>
      </c>
      <c r="E408" s="44" t="s">
        <v>521</v>
      </c>
      <c r="F408" s="44" t="s">
        <v>515</v>
      </c>
      <c r="G408" s="44">
        <v>1111114</v>
      </c>
      <c r="H408" s="44">
        <v>5</v>
      </c>
      <c r="I408" s="44">
        <v>0</v>
      </c>
      <c r="J408" s="44">
        <v>0</v>
      </c>
      <c r="K408" s="44">
        <v>5</v>
      </c>
      <c r="L408" s="44">
        <v>0</v>
      </c>
      <c r="M408" s="44">
        <v>0</v>
      </c>
      <c r="N408" s="44">
        <v>0</v>
      </c>
    </row>
    <row r="409" spans="1:14">
      <c r="A409" s="44" t="str">
        <f>VLOOKUP(E409,來源檔!B:C,2,0)</f>
        <v>次世代莫德納</v>
      </c>
      <c r="B409" s="44">
        <v>408</v>
      </c>
      <c r="C409" s="44" t="s">
        <v>119</v>
      </c>
      <c r="D409" s="44" t="s">
        <v>513</v>
      </c>
      <c r="E409" s="44" t="s">
        <v>516</v>
      </c>
      <c r="F409" s="44" t="s">
        <v>515</v>
      </c>
      <c r="G409" s="44">
        <v>1111122</v>
      </c>
      <c r="H409" s="44">
        <v>27</v>
      </c>
      <c r="I409" s="44">
        <v>0</v>
      </c>
      <c r="J409" s="44">
        <v>0</v>
      </c>
      <c r="K409" s="44">
        <v>25</v>
      </c>
      <c r="L409" s="44">
        <v>0</v>
      </c>
      <c r="M409" s="44">
        <v>0</v>
      </c>
      <c r="N409" s="44">
        <v>2</v>
      </c>
    </row>
    <row r="410" spans="1:14">
      <c r="A410" s="44" t="str">
        <f>VLOOKUP(E410,來源檔!B:C,2,0)</f>
        <v>Novavax</v>
      </c>
      <c r="B410" s="44">
        <v>409</v>
      </c>
      <c r="C410" s="44" t="s">
        <v>119</v>
      </c>
      <c r="D410" s="44" t="s">
        <v>519</v>
      </c>
      <c r="E410" s="44" t="s">
        <v>520</v>
      </c>
      <c r="F410" s="44" t="s">
        <v>515</v>
      </c>
      <c r="G410" s="44">
        <v>1111231</v>
      </c>
      <c r="H410" s="44">
        <v>1</v>
      </c>
      <c r="I410" s="44">
        <v>0</v>
      </c>
      <c r="J410" s="44">
        <v>0</v>
      </c>
      <c r="K410" s="44">
        <v>1</v>
      </c>
      <c r="L410" s="44">
        <v>0</v>
      </c>
      <c r="M410" s="44">
        <v>0</v>
      </c>
      <c r="N410" s="44">
        <v>0</v>
      </c>
    </row>
    <row r="411" spans="1:14">
      <c r="A411" s="44" t="str">
        <f>VLOOKUP(E411,來源檔!B:C,2,0)</f>
        <v>次世代莫德納</v>
      </c>
      <c r="B411" s="44">
        <v>410</v>
      </c>
      <c r="C411" s="44" t="s">
        <v>234</v>
      </c>
      <c r="D411" s="44" t="s">
        <v>513</v>
      </c>
      <c r="E411" s="44" t="s">
        <v>514</v>
      </c>
      <c r="F411" s="44" t="s">
        <v>515</v>
      </c>
      <c r="G411" s="44">
        <v>1111108</v>
      </c>
      <c r="H411" s="44">
        <v>10</v>
      </c>
      <c r="I411" s="44">
        <v>10</v>
      </c>
      <c r="J411" s="44">
        <v>0</v>
      </c>
      <c r="K411" s="44">
        <v>20</v>
      </c>
      <c r="L411" s="44">
        <v>0</v>
      </c>
      <c r="M411" s="44">
        <v>0</v>
      </c>
      <c r="N411" s="44">
        <v>0</v>
      </c>
    </row>
    <row r="412" spans="1:14">
      <c r="A412" s="44" t="str">
        <f>VLOOKUP(E412,來源檔!B:C,2,0)</f>
        <v>次世代莫德納</v>
      </c>
      <c r="B412" s="44">
        <v>411</v>
      </c>
      <c r="C412" s="44" t="s">
        <v>234</v>
      </c>
      <c r="D412" s="44" t="s">
        <v>513</v>
      </c>
      <c r="E412" s="44" t="s">
        <v>536</v>
      </c>
      <c r="F412" s="44" t="s">
        <v>515</v>
      </c>
      <c r="G412" s="44">
        <v>1111205</v>
      </c>
      <c r="H412" s="44">
        <v>0</v>
      </c>
      <c r="I412" s="44">
        <v>5</v>
      </c>
      <c r="J412" s="44">
        <v>0</v>
      </c>
      <c r="K412" s="44">
        <v>0</v>
      </c>
      <c r="L412" s="44">
        <v>0</v>
      </c>
      <c r="M412" s="44">
        <v>0</v>
      </c>
      <c r="N412" s="44">
        <v>5</v>
      </c>
    </row>
    <row r="413" spans="1:14">
      <c r="A413" s="44" t="str">
        <f>VLOOKUP(E413,來源檔!B:C,2,0)</f>
        <v>Novavax</v>
      </c>
      <c r="B413" s="44">
        <v>412</v>
      </c>
      <c r="C413" s="44" t="s">
        <v>234</v>
      </c>
      <c r="D413" s="44" t="s">
        <v>519</v>
      </c>
      <c r="E413" s="44" t="s">
        <v>520</v>
      </c>
      <c r="F413" s="44" t="s">
        <v>515</v>
      </c>
      <c r="G413" s="44">
        <v>1111231</v>
      </c>
      <c r="H413" s="44">
        <v>1</v>
      </c>
      <c r="I413" s="44">
        <v>0</v>
      </c>
      <c r="J413" s="44">
        <v>0</v>
      </c>
      <c r="K413" s="44">
        <v>1</v>
      </c>
      <c r="L413" s="44">
        <v>0</v>
      </c>
      <c r="M413" s="44">
        <v>0</v>
      </c>
      <c r="N413" s="44">
        <v>0</v>
      </c>
    </row>
    <row r="414" spans="1:14">
      <c r="A414" s="44" t="str">
        <f>VLOOKUP(E414,來源檔!B:C,2,0)</f>
        <v>次世代莫德納</v>
      </c>
      <c r="B414" s="44">
        <v>413</v>
      </c>
      <c r="C414" s="44" t="s">
        <v>234</v>
      </c>
      <c r="D414" s="44" t="s">
        <v>513</v>
      </c>
      <c r="E414" s="44" t="s">
        <v>516</v>
      </c>
      <c r="F414" s="44" t="s">
        <v>515</v>
      </c>
      <c r="G414" s="44">
        <v>1111122</v>
      </c>
      <c r="H414" s="44">
        <v>0</v>
      </c>
      <c r="I414" s="44">
        <v>30</v>
      </c>
      <c r="J414" s="44">
        <v>0</v>
      </c>
      <c r="K414" s="44">
        <v>18</v>
      </c>
      <c r="L414" s="44">
        <v>0</v>
      </c>
      <c r="M414" s="44">
        <v>0</v>
      </c>
      <c r="N414" s="44">
        <v>12</v>
      </c>
    </row>
    <row r="415" spans="1:14">
      <c r="A415" s="44" t="str">
        <f>VLOOKUP(E415,來源檔!B:C,2,0)</f>
        <v>高端</v>
      </c>
      <c r="B415" s="44">
        <v>414</v>
      </c>
      <c r="C415" s="44" t="s">
        <v>239</v>
      </c>
      <c r="D415" s="44" t="s">
        <v>527</v>
      </c>
      <c r="E415" s="44" t="s">
        <v>528</v>
      </c>
      <c r="F415" s="44" t="s">
        <v>529</v>
      </c>
      <c r="G415" s="44">
        <v>1111109</v>
      </c>
      <c r="H415" s="44">
        <v>2</v>
      </c>
      <c r="I415" s="44">
        <v>5</v>
      </c>
      <c r="J415" s="44">
        <v>0</v>
      </c>
      <c r="K415" s="44">
        <v>7</v>
      </c>
      <c r="L415" s="44">
        <v>0</v>
      </c>
      <c r="M415" s="44">
        <v>0</v>
      </c>
      <c r="N415" s="44">
        <v>0</v>
      </c>
    </row>
    <row r="416" spans="1:14">
      <c r="A416" s="44" t="str">
        <f>VLOOKUP(E416,來源檔!B:C,2,0)</f>
        <v>Novavax</v>
      </c>
      <c r="B416" s="44">
        <v>415</v>
      </c>
      <c r="C416" s="44" t="s">
        <v>239</v>
      </c>
      <c r="D416" s="44" t="s">
        <v>519</v>
      </c>
      <c r="E416" s="44" t="s">
        <v>520</v>
      </c>
      <c r="F416" s="44" t="s">
        <v>515</v>
      </c>
      <c r="G416" s="44">
        <v>1111231</v>
      </c>
      <c r="H416" s="44">
        <v>7</v>
      </c>
      <c r="I416" s="44">
        <v>0</v>
      </c>
      <c r="J416" s="44">
        <v>0</v>
      </c>
      <c r="K416" s="44">
        <v>7</v>
      </c>
      <c r="L416" s="44">
        <v>0</v>
      </c>
      <c r="M416" s="44">
        <v>0</v>
      </c>
      <c r="N416" s="44">
        <v>0</v>
      </c>
    </row>
    <row r="417" spans="1:14">
      <c r="A417" s="44" t="str">
        <f>VLOOKUP(E417,來源檔!B:C,2,0)</f>
        <v>次世代莫德納</v>
      </c>
      <c r="B417" s="44">
        <v>416</v>
      </c>
      <c r="C417" s="44" t="s">
        <v>239</v>
      </c>
      <c r="D417" s="44" t="s">
        <v>513</v>
      </c>
      <c r="E417" s="44" t="s">
        <v>516</v>
      </c>
      <c r="F417" s="44" t="s">
        <v>515</v>
      </c>
      <c r="G417" s="44">
        <v>1111122</v>
      </c>
      <c r="H417" s="44">
        <v>0</v>
      </c>
      <c r="I417" s="44">
        <v>20</v>
      </c>
      <c r="J417" s="44">
        <v>0</v>
      </c>
      <c r="K417" s="44">
        <v>14</v>
      </c>
      <c r="L417" s="44">
        <v>0</v>
      </c>
      <c r="M417" s="44">
        <v>0</v>
      </c>
      <c r="N417" s="44">
        <v>6</v>
      </c>
    </row>
    <row r="418" spans="1:14">
      <c r="A418" s="44" t="str">
        <f>VLOOKUP(E418,來源檔!B:C,2,0)</f>
        <v>兒童BNT(5歲至11歲)</v>
      </c>
      <c r="B418" s="44">
        <v>417</v>
      </c>
      <c r="C418" s="44" t="s">
        <v>239</v>
      </c>
      <c r="D418" s="44" t="s">
        <v>517</v>
      </c>
      <c r="E418" s="44" t="s">
        <v>518</v>
      </c>
      <c r="F418" s="44" t="s">
        <v>515</v>
      </c>
      <c r="G418" s="44">
        <v>1111220</v>
      </c>
      <c r="H418" s="44">
        <v>0</v>
      </c>
      <c r="I418" s="44">
        <v>5</v>
      </c>
      <c r="J418" s="44">
        <v>0</v>
      </c>
      <c r="K418" s="44">
        <v>4</v>
      </c>
      <c r="L418" s="44">
        <v>0</v>
      </c>
      <c r="M418" s="44">
        <v>0</v>
      </c>
      <c r="N418" s="44">
        <v>1</v>
      </c>
    </row>
    <row r="419" spans="1:14">
      <c r="A419" s="44" t="str">
        <f>VLOOKUP(E419,來源檔!B:C,2,0)</f>
        <v>次世代莫德納</v>
      </c>
      <c r="B419" s="44">
        <v>418</v>
      </c>
      <c r="C419" s="44" t="s">
        <v>239</v>
      </c>
      <c r="D419" s="44" t="s">
        <v>513</v>
      </c>
      <c r="E419" s="44" t="s">
        <v>514</v>
      </c>
      <c r="F419" s="44" t="s">
        <v>515</v>
      </c>
      <c r="G419" s="44">
        <v>1111108</v>
      </c>
      <c r="H419" s="44">
        <v>23</v>
      </c>
      <c r="I419" s="44">
        <v>0</v>
      </c>
      <c r="J419" s="44">
        <v>0</v>
      </c>
      <c r="K419" s="44">
        <v>23</v>
      </c>
      <c r="L419" s="44">
        <v>0</v>
      </c>
      <c r="M419" s="44">
        <v>0</v>
      </c>
      <c r="N419" s="44">
        <v>0</v>
      </c>
    </row>
    <row r="420" spans="1:14">
      <c r="A420" s="44" t="str">
        <f>VLOOKUP(E420,來源檔!B:C,2,0)</f>
        <v>次世代莫德納</v>
      </c>
      <c r="B420" s="44">
        <v>419</v>
      </c>
      <c r="C420" s="44" t="s">
        <v>457</v>
      </c>
      <c r="D420" s="44" t="s">
        <v>513</v>
      </c>
      <c r="E420" s="44" t="s">
        <v>514</v>
      </c>
      <c r="F420" s="44" t="s">
        <v>515</v>
      </c>
      <c r="G420" s="44">
        <v>1111108</v>
      </c>
      <c r="H420" s="44">
        <v>2</v>
      </c>
      <c r="I420" s="44">
        <v>0</v>
      </c>
      <c r="J420" s="44">
        <v>0</v>
      </c>
      <c r="K420" s="44">
        <v>2</v>
      </c>
      <c r="L420" s="44">
        <v>0</v>
      </c>
      <c r="M420" s="44">
        <v>0</v>
      </c>
      <c r="N420" s="44">
        <v>0</v>
      </c>
    </row>
    <row r="421" spans="1:14">
      <c r="A421" s="44" t="str">
        <f>VLOOKUP(E421,來源檔!B:C,2,0)</f>
        <v>嬰幼兒BNT(6個月至4歲)</v>
      </c>
      <c r="B421" s="44">
        <v>420</v>
      </c>
      <c r="C421" s="44" t="s">
        <v>245</v>
      </c>
      <c r="D421" s="44" t="s">
        <v>517</v>
      </c>
      <c r="E421" s="44" t="s">
        <v>538</v>
      </c>
      <c r="F421" s="44" t="s">
        <v>515</v>
      </c>
      <c r="G421" s="44">
        <v>1120110</v>
      </c>
      <c r="H421" s="44">
        <v>0</v>
      </c>
      <c r="I421" s="44">
        <v>2</v>
      </c>
      <c r="J421" s="44">
        <v>0</v>
      </c>
      <c r="K421" s="44">
        <v>0</v>
      </c>
      <c r="L421" s="44">
        <v>0</v>
      </c>
      <c r="M421" s="44">
        <v>0</v>
      </c>
      <c r="N421" s="44">
        <v>2</v>
      </c>
    </row>
    <row r="422" spans="1:14">
      <c r="A422" s="44" t="str">
        <f>VLOOKUP(E422,來源檔!B:C,2,0)</f>
        <v>高端</v>
      </c>
      <c r="B422" s="44">
        <v>421</v>
      </c>
      <c r="C422" s="44" t="s">
        <v>245</v>
      </c>
      <c r="D422" s="44" t="s">
        <v>527</v>
      </c>
      <c r="E422" s="44" t="s">
        <v>528</v>
      </c>
      <c r="F422" s="44" t="s">
        <v>529</v>
      </c>
      <c r="G422" s="44">
        <v>1111109</v>
      </c>
      <c r="H422" s="44">
        <v>16</v>
      </c>
      <c r="I422" s="44">
        <v>0</v>
      </c>
      <c r="J422" s="44">
        <v>0</v>
      </c>
      <c r="K422" s="44">
        <v>9</v>
      </c>
      <c r="L422" s="44">
        <v>0</v>
      </c>
      <c r="M422" s="44">
        <v>0</v>
      </c>
      <c r="N422" s="44">
        <v>7</v>
      </c>
    </row>
    <row r="423" spans="1:14">
      <c r="A423" s="44" t="str">
        <f>VLOOKUP(E423,來源檔!B:C,2,0)</f>
        <v>次世代莫德納</v>
      </c>
      <c r="B423" s="44">
        <v>422</v>
      </c>
      <c r="C423" s="44" t="s">
        <v>245</v>
      </c>
      <c r="D423" s="44" t="s">
        <v>513</v>
      </c>
      <c r="E423" s="44" t="s">
        <v>516</v>
      </c>
      <c r="F423" s="44" t="s">
        <v>515</v>
      </c>
      <c r="G423" s="44">
        <v>1111122</v>
      </c>
      <c r="H423" s="44">
        <v>0</v>
      </c>
      <c r="I423" s="44">
        <v>10</v>
      </c>
      <c r="J423" s="44">
        <v>0</v>
      </c>
      <c r="K423" s="44">
        <v>4</v>
      </c>
      <c r="L423" s="44">
        <v>0</v>
      </c>
      <c r="M423" s="44">
        <v>0</v>
      </c>
      <c r="N423" s="44">
        <v>6</v>
      </c>
    </row>
    <row r="424" spans="1:14">
      <c r="A424" s="44" t="str">
        <f>VLOOKUP(E424,來源檔!B:C,2,0)</f>
        <v>兒童BNT(5歲至11歲)</v>
      </c>
      <c r="B424" s="44">
        <v>423</v>
      </c>
      <c r="C424" s="44" t="s">
        <v>245</v>
      </c>
      <c r="D424" s="44" t="s">
        <v>517</v>
      </c>
      <c r="E424" s="44" t="s">
        <v>518</v>
      </c>
      <c r="F424" s="44" t="s">
        <v>515</v>
      </c>
      <c r="G424" s="44">
        <v>1111220</v>
      </c>
      <c r="H424" s="44">
        <v>0</v>
      </c>
      <c r="I424" s="44">
        <v>1</v>
      </c>
      <c r="J424" s="44">
        <v>0</v>
      </c>
      <c r="K424" s="44">
        <v>0</v>
      </c>
      <c r="L424" s="44">
        <v>0</v>
      </c>
      <c r="M424" s="44">
        <v>0</v>
      </c>
      <c r="N424" s="44">
        <v>1</v>
      </c>
    </row>
    <row r="425" spans="1:14">
      <c r="A425" s="44" t="str">
        <f>VLOOKUP(E425,來源檔!B:C,2,0)</f>
        <v>兒童BNT(5歲至11歲)</v>
      </c>
      <c r="B425" s="44">
        <v>424</v>
      </c>
      <c r="C425" s="44" t="s">
        <v>245</v>
      </c>
      <c r="D425" s="44" t="s">
        <v>517</v>
      </c>
      <c r="E425" s="44" t="s">
        <v>521</v>
      </c>
      <c r="F425" s="44" t="s">
        <v>515</v>
      </c>
      <c r="G425" s="44">
        <v>1111114</v>
      </c>
      <c r="H425" s="44">
        <v>1</v>
      </c>
      <c r="I425" s="44">
        <v>0</v>
      </c>
      <c r="J425" s="44">
        <v>0</v>
      </c>
      <c r="K425" s="44">
        <v>1</v>
      </c>
      <c r="L425" s="44">
        <v>0</v>
      </c>
      <c r="M425" s="44">
        <v>0</v>
      </c>
      <c r="N425" s="44">
        <v>0</v>
      </c>
    </row>
    <row r="426" spans="1:14">
      <c r="A426" s="44" t="str">
        <f>VLOOKUP(E426,來源檔!B:C,2,0)</f>
        <v>次世代莫德納</v>
      </c>
      <c r="B426" s="44">
        <v>425</v>
      </c>
      <c r="C426" s="44" t="s">
        <v>245</v>
      </c>
      <c r="D426" s="44" t="s">
        <v>513</v>
      </c>
      <c r="E426" s="44" t="s">
        <v>514</v>
      </c>
      <c r="F426" s="44" t="s">
        <v>515</v>
      </c>
      <c r="G426" s="44">
        <v>1111108</v>
      </c>
      <c r="H426" s="44">
        <v>9</v>
      </c>
      <c r="I426" s="44">
        <v>0</v>
      </c>
      <c r="J426" s="44">
        <v>0</v>
      </c>
      <c r="K426" s="44">
        <v>9</v>
      </c>
      <c r="L426" s="44">
        <v>0</v>
      </c>
      <c r="M426" s="44">
        <v>0</v>
      </c>
      <c r="N426" s="44">
        <v>0</v>
      </c>
    </row>
    <row r="427" spans="1:14">
      <c r="A427" s="44" t="str">
        <f>VLOOKUP(E427,來源檔!B:C,2,0)</f>
        <v>兒童BNT(5歲至11歲)</v>
      </c>
      <c r="B427" s="44">
        <v>426</v>
      </c>
      <c r="C427" s="44" t="s">
        <v>248</v>
      </c>
      <c r="D427" s="44" t="s">
        <v>517</v>
      </c>
      <c r="E427" s="44" t="s">
        <v>530</v>
      </c>
      <c r="F427" s="44" t="s">
        <v>515</v>
      </c>
      <c r="G427" s="44">
        <v>1111128</v>
      </c>
      <c r="H427" s="44">
        <v>13</v>
      </c>
      <c r="I427" s="44">
        <v>0</v>
      </c>
      <c r="J427" s="44">
        <v>0</v>
      </c>
      <c r="K427" s="44">
        <v>7</v>
      </c>
      <c r="L427" s="44">
        <v>0</v>
      </c>
      <c r="M427" s="44">
        <v>0</v>
      </c>
      <c r="N427" s="44">
        <v>6</v>
      </c>
    </row>
    <row r="428" spans="1:14">
      <c r="A428" s="44" t="str">
        <f>VLOOKUP(E428,來源檔!B:C,2,0)</f>
        <v>嬰幼兒莫德納(6個月至5歲)</v>
      </c>
      <c r="B428" s="44">
        <v>427</v>
      </c>
      <c r="C428" s="44" t="s">
        <v>248</v>
      </c>
      <c r="D428" s="44" t="s">
        <v>525</v>
      </c>
      <c r="E428" s="44" t="s">
        <v>533</v>
      </c>
      <c r="F428" s="44" t="s">
        <v>515</v>
      </c>
      <c r="G428" s="44">
        <v>1111122</v>
      </c>
      <c r="H428" s="44">
        <v>0</v>
      </c>
      <c r="I428" s="44">
        <v>5</v>
      </c>
      <c r="J428" s="44">
        <v>0</v>
      </c>
      <c r="K428" s="44">
        <v>3</v>
      </c>
      <c r="L428" s="44">
        <v>0</v>
      </c>
      <c r="M428" s="44">
        <v>0</v>
      </c>
      <c r="N428" s="44">
        <v>2</v>
      </c>
    </row>
    <row r="429" spans="1:14">
      <c r="A429" s="44" t="str">
        <f>VLOOKUP(E429,來源檔!B:C,2,0)</f>
        <v>次世代莫德納</v>
      </c>
      <c r="B429" s="44">
        <v>428</v>
      </c>
      <c r="C429" s="44" t="s">
        <v>248</v>
      </c>
      <c r="D429" s="44" t="s">
        <v>513</v>
      </c>
      <c r="E429" s="44" t="s">
        <v>516</v>
      </c>
      <c r="F429" s="44" t="s">
        <v>515</v>
      </c>
      <c r="G429" s="44">
        <v>1111122</v>
      </c>
      <c r="H429" s="44">
        <v>0</v>
      </c>
      <c r="I429" s="44">
        <v>20</v>
      </c>
      <c r="J429" s="44">
        <v>0</v>
      </c>
      <c r="K429" s="44">
        <v>9</v>
      </c>
      <c r="L429" s="44">
        <v>0</v>
      </c>
      <c r="M429" s="44">
        <v>0</v>
      </c>
      <c r="N429" s="44">
        <v>11</v>
      </c>
    </row>
    <row r="430" spans="1:14">
      <c r="A430" s="44" t="str">
        <f>VLOOKUP(E430,來源檔!B:C,2,0)</f>
        <v>嬰幼兒BNT(6個月至4歲)</v>
      </c>
      <c r="B430" s="44">
        <v>429</v>
      </c>
      <c r="C430" s="44" t="s">
        <v>248</v>
      </c>
      <c r="D430" s="44" t="s">
        <v>517</v>
      </c>
      <c r="E430" s="44" t="s">
        <v>540</v>
      </c>
      <c r="F430" s="44" t="s">
        <v>515</v>
      </c>
      <c r="G430" s="44">
        <v>1111114</v>
      </c>
      <c r="H430" s="44">
        <v>10</v>
      </c>
      <c r="I430" s="44">
        <v>0</v>
      </c>
      <c r="J430" s="44">
        <v>0</v>
      </c>
      <c r="K430" s="44">
        <v>10</v>
      </c>
      <c r="L430" s="44">
        <v>0</v>
      </c>
      <c r="M430" s="44">
        <v>0</v>
      </c>
      <c r="N430" s="44">
        <v>0</v>
      </c>
    </row>
    <row r="431" spans="1:14">
      <c r="A431" s="44" t="str">
        <f>VLOOKUP(E431,來源檔!B:C,2,0)</f>
        <v>次世代莫德納</v>
      </c>
      <c r="B431" s="44">
        <v>430</v>
      </c>
      <c r="C431" s="44" t="s">
        <v>248</v>
      </c>
      <c r="D431" s="44" t="s">
        <v>513</v>
      </c>
      <c r="E431" s="44" t="s">
        <v>514</v>
      </c>
      <c r="F431" s="44" t="s">
        <v>515</v>
      </c>
      <c r="G431" s="44">
        <v>1111108</v>
      </c>
      <c r="H431" s="44">
        <v>12</v>
      </c>
      <c r="I431" s="44">
        <v>10</v>
      </c>
      <c r="J431" s="44">
        <v>0</v>
      </c>
      <c r="K431" s="44">
        <v>22</v>
      </c>
      <c r="L431" s="44">
        <v>0</v>
      </c>
      <c r="M431" s="44">
        <v>0</v>
      </c>
      <c r="N431" s="44">
        <v>0</v>
      </c>
    </row>
    <row r="432" spans="1:14">
      <c r="A432" s="44" t="str">
        <f>VLOOKUP(E432,來源檔!B:C,2,0)</f>
        <v>嬰幼兒莫德納(6個月至5歲)</v>
      </c>
      <c r="B432" s="44">
        <v>431</v>
      </c>
      <c r="C432" s="44" t="s">
        <v>248</v>
      </c>
      <c r="D432" s="44" t="s">
        <v>525</v>
      </c>
      <c r="E432" s="44" t="s">
        <v>553</v>
      </c>
      <c r="F432" s="44" t="s">
        <v>515</v>
      </c>
      <c r="G432" s="44">
        <v>1110816</v>
      </c>
      <c r="H432" s="44">
        <v>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3</v>
      </c>
    </row>
    <row r="433" spans="1:14">
      <c r="A433" s="44" t="str">
        <f>VLOOKUP(E433,來源檔!B:C,2,0)</f>
        <v>莫德納</v>
      </c>
      <c r="B433" s="44">
        <v>432</v>
      </c>
      <c r="C433" s="44" t="s">
        <v>248</v>
      </c>
      <c r="D433" s="44" t="s">
        <v>525</v>
      </c>
      <c r="E433" s="44" t="s">
        <v>537</v>
      </c>
      <c r="F433" s="44" t="s">
        <v>515</v>
      </c>
      <c r="G433" s="44">
        <v>1111122</v>
      </c>
      <c r="H433" s="44">
        <v>0</v>
      </c>
      <c r="I433" s="44">
        <v>10</v>
      </c>
      <c r="J433" s="44">
        <v>0</v>
      </c>
      <c r="K433" s="44">
        <v>5</v>
      </c>
      <c r="L433" s="44">
        <v>0</v>
      </c>
      <c r="M433" s="44">
        <v>0</v>
      </c>
      <c r="N433" s="44">
        <v>5</v>
      </c>
    </row>
    <row r="434" spans="1:14">
      <c r="A434" s="44" t="str">
        <f>VLOOKUP(E434,來源檔!B:C,2,0)</f>
        <v>兒童BNT(5歲至11歲)</v>
      </c>
      <c r="B434" s="44">
        <v>433</v>
      </c>
      <c r="C434" s="44" t="s">
        <v>248</v>
      </c>
      <c r="D434" s="44" t="s">
        <v>517</v>
      </c>
      <c r="E434" s="44" t="s">
        <v>554</v>
      </c>
      <c r="F434" s="44" t="s">
        <v>515</v>
      </c>
      <c r="G434" s="44">
        <v>1110828</v>
      </c>
      <c r="H434" s="44">
        <v>6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6</v>
      </c>
    </row>
    <row r="435" spans="1:14">
      <c r="A435" s="44" t="str">
        <f>VLOOKUP(E435,來源檔!B:C,2,0)</f>
        <v>高端</v>
      </c>
      <c r="B435" s="44">
        <v>434</v>
      </c>
      <c r="C435" s="44" t="s">
        <v>248</v>
      </c>
      <c r="D435" s="44" t="s">
        <v>527</v>
      </c>
      <c r="E435" s="44" t="s">
        <v>528</v>
      </c>
      <c r="F435" s="44" t="s">
        <v>529</v>
      </c>
      <c r="G435" s="44">
        <v>1111109</v>
      </c>
      <c r="H435" s="44">
        <v>3</v>
      </c>
      <c r="I435" s="44">
        <v>0</v>
      </c>
      <c r="J435" s="44">
        <v>0</v>
      </c>
      <c r="K435" s="44">
        <v>3</v>
      </c>
      <c r="L435" s="44">
        <v>0</v>
      </c>
      <c r="M435" s="44">
        <v>0</v>
      </c>
      <c r="N435" s="44">
        <v>0</v>
      </c>
    </row>
    <row r="436" spans="1:14">
      <c r="A436" s="44" t="str">
        <f>VLOOKUP(E436,來源檔!B:C,2,0)</f>
        <v>嬰幼兒BNT(6個月至4歲)</v>
      </c>
      <c r="B436" s="44">
        <v>435</v>
      </c>
      <c r="C436" s="44" t="s">
        <v>248</v>
      </c>
      <c r="D436" s="44" t="s">
        <v>517</v>
      </c>
      <c r="E436" s="44" t="s">
        <v>538</v>
      </c>
      <c r="F436" s="44" t="s">
        <v>515</v>
      </c>
      <c r="G436" s="44">
        <v>1120110</v>
      </c>
      <c r="H436" s="44">
        <v>0</v>
      </c>
      <c r="I436" s="44">
        <v>10</v>
      </c>
      <c r="J436" s="44">
        <v>0</v>
      </c>
      <c r="K436" s="44">
        <v>3</v>
      </c>
      <c r="L436" s="44">
        <v>0</v>
      </c>
      <c r="M436" s="44">
        <v>0</v>
      </c>
      <c r="N436" s="44">
        <v>7</v>
      </c>
    </row>
    <row r="437" spans="1:14">
      <c r="A437" s="44" t="str">
        <f>VLOOKUP(E437,來源檔!B:C,2,0)</f>
        <v>成人BNT</v>
      </c>
      <c r="B437" s="44">
        <v>436</v>
      </c>
      <c r="C437" s="44" t="s">
        <v>248</v>
      </c>
      <c r="D437" s="44" t="s">
        <v>517</v>
      </c>
      <c r="E437" s="44" t="s">
        <v>543</v>
      </c>
      <c r="F437" s="44" t="s">
        <v>515</v>
      </c>
      <c r="G437" s="44">
        <v>1111116</v>
      </c>
      <c r="H437" s="44">
        <v>5</v>
      </c>
      <c r="I437" s="44">
        <v>2</v>
      </c>
      <c r="J437" s="44">
        <v>0</v>
      </c>
      <c r="K437" s="44">
        <v>6</v>
      </c>
      <c r="L437" s="44">
        <v>0</v>
      </c>
      <c r="M437" s="44">
        <v>0</v>
      </c>
      <c r="N437" s="44">
        <v>1</v>
      </c>
    </row>
    <row r="438" spans="1:14">
      <c r="A438" s="44" t="str">
        <f>VLOOKUP(E438,來源檔!B:C,2,0)</f>
        <v>高端</v>
      </c>
      <c r="B438" s="44">
        <v>437</v>
      </c>
      <c r="C438" s="44" t="s">
        <v>248</v>
      </c>
      <c r="D438" s="44" t="s">
        <v>527</v>
      </c>
      <c r="E438" s="44" t="s">
        <v>555</v>
      </c>
      <c r="F438" s="44" t="s">
        <v>529</v>
      </c>
      <c r="G438" s="44">
        <v>1110826</v>
      </c>
      <c r="H438" s="44">
        <v>13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13</v>
      </c>
    </row>
    <row r="439" spans="1:14">
      <c r="A439" s="44" t="str">
        <f>VLOOKUP(E439,來源檔!B:C,2,0)</f>
        <v>Novavax</v>
      </c>
      <c r="B439" s="44">
        <v>438</v>
      </c>
      <c r="C439" s="44" t="s">
        <v>248</v>
      </c>
      <c r="D439" s="44" t="s">
        <v>519</v>
      </c>
      <c r="E439" s="44" t="s">
        <v>520</v>
      </c>
      <c r="F439" s="44" t="s">
        <v>515</v>
      </c>
      <c r="G439" s="44">
        <v>1111231</v>
      </c>
      <c r="H439" s="44">
        <v>3</v>
      </c>
      <c r="I439" s="44">
        <v>10</v>
      </c>
      <c r="J439" s="44">
        <v>0</v>
      </c>
      <c r="K439" s="44">
        <v>8</v>
      </c>
      <c r="L439" s="44">
        <v>0</v>
      </c>
      <c r="M439" s="44">
        <v>0</v>
      </c>
      <c r="N439" s="44">
        <v>5</v>
      </c>
    </row>
    <row r="440" spans="1:14">
      <c r="A440" s="44" t="str">
        <f>VLOOKUP(E440,來源檔!B:C,2,0)</f>
        <v>高端</v>
      </c>
      <c r="B440" s="44">
        <v>439</v>
      </c>
      <c r="C440" s="44" t="s">
        <v>248</v>
      </c>
      <c r="D440" s="44" t="s">
        <v>527</v>
      </c>
      <c r="E440" s="44" t="s">
        <v>556</v>
      </c>
      <c r="F440" s="44" t="s">
        <v>515</v>
      </c>
      <c r="G440" s="44">
        <v>1110906</v>
      </c>
      <c r="H440" s="44">
        <v>2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2</v>
      </c>
    </row>
    <row r="441" spans="1:14">
      <c r="A441" s="44" t="str">
        <f>VLOOKUP(E441,來源檔!B:C,2,0)</f>
        <v>次世代莫德納</v>
      </c>
      <c r="B441" s="44">
        <v>440</v>
      </c>
      <c r="C441" s="44" t="s">
        <v>368</v>
      </c>
      <c r="D441" s="44" t="s">
        <v>513</v>
      </c>
      <c r="E441" s="44" t="s">
        <v>536</v>
      </c>
      <c r="F441" s="44" t="s">
        <v>515</v>
      </c>
      <c r="G441" s="44">
        <v>1111205</v>
      </c>
      <c r="H441" s="44">
        <v>0</v>
      </c>
      <c r="I441" s="44">
        <v>10</v>
      </c>
      <c r="J441" s="44">
        <v>0</v>
      </c>
      <c r="K441" s="44">
        <v>0</v>
      </c>
      <c r="L441" s="44">
        <v>0</v>
      </c>
      <c r="M441" s="44">
        <v>0</v>
      </c>
      <c r="N441" s="44">
        <v>10</v>
      </c>
    </row>
    <row r="442" spans="1:14">
      <c r="A442" s="44" t="str">
        <f>VLOOKUP(E442,來源檔!B:C,2,0)</f>
        <v>次世代莫德納</v>
      </c>
      <c r="B442" s="44">
        <v>441</v>
      </c>
      <c r="C442" s="44" t="s">
        <v>368</v>
      </c>
      <c r="D442" s="44" t="s">
        <v>513</v>
      </c>
      <c r="E442" s="44" t="s">
        <v>516</v>
      </c>
      <c r="F442" s="44" t="s">
        <v>515</v>
      </c>
      <c r="G442" s="44">
        <v>1111122</v>
      </c>
      <c r="H442" s="44">
        <v>47</v>
      </c>
      <c r="I442" s="44">
        <v>0</v>
      </c>
      <c r="J442" s="44">
        <v>0</v>
      </c>
      <c r="K442" s="44">
        <v>38</v>
      </c>
      <c r="L442" s="44">
        <v>0</v>
      </c>
      <c r="M442" s="44">
        <v>0</v>
      </c>
      <c r="N442" s="44">
        <v>9</v>
      </c>
    </row>
    <row r="443" spans="1:14">
      <c r="A443" s="44" t="str">
        <f>VLOOKUP(E443,來源檔!B:C,2,0)</f>
        <v>Novavax</v>
      </c>
      <c r="B443" s="44">
        <v>442</v>
      </c>
      <c r="C443" s="44" t="s">
        <v>251</v>
      </c>
      <c r="D443" s="44" t="s">
        <v>519</v>
      </c>
      <c r="E443" s="44" t="s">
        <v>520</v>
      </c>
      <c r="F443" s="44" t="s">
        <v>515</v>
      </c>
      <c r="G443" s="44">
        <v>1111231</v>
      </c>
      <c r="H443" s="44">
        <v>1</v>
      </c>
      <c r="I443" s="44">
        <v>0</v>
      </c>
      <c r="J443" s="44">
        <v>0</v>
      </c>
      <c r="K443" s="44">
        <v>1</v>
      </c>
      <c r="L443" s="44">
        <v>0</v>
      </c>
      <c r="M443" s="44">
        <v>0</v>
      </c>
      <c r="N443" s="44">
        <v>0</v>
      </c>
    </row>
    <row r="444" spans="1:14">
      <c r="A444" s="44" t="str">
        <f>VLOOKUP(E444,來源檔!B:C,2,0)</f>
        <v>次世代莫德納</v>
      </c>
      <c r="B444" s="44">
        <v>443</v>
      </c>
      <c r="C444" s="44" t="s">
        <v>251</v>
      </c>
      <c r="D444" s="44" t="s">
        <v>513</v>
      </c>
      <c r="E444" s="44" t="s">
        <v>514</v>
      </c>
      <c r="F444" s="44" t="s">
        <v>515</v>
      </c>
      <c r="G444" s="44">
        <v>1111108</v>
      </c>
      <c r="H444" s="44">
        <v>25</v>
      </c>
      <c r="I444" s="44">
        <v>0</v>
      </c>
      <c r="J444" s="44">
        <v>0</v>
      </c>
      <c r="K444" s="44">
        <v>25</v>
      </c>
      <c r="L444" s="44">
        <v>0</v>
      </c>
      <c r="M444" s="44">
        <v>0</v>
      </c>
      <c r="N444" s="44">
        <v>0</v>
      </c>
    </row>
    <row r="445" spans="1:14">
      <c r="A445" s="44" t="str">
        <f>VLOOKUP(E445,來源檔!B:C,2,0)</f>
        <v>次世代莫德納</v>
      </c>
      <c r="B445" s="44">
        <v>444</v>
      </c>
      <c r="C445" s="44" t="s">
        <v>251</v>
      </c>
      <c r="D445" s="44" t="s">
        <v>513</v>
      </c>
      <c r="E445" s="44" t="s">
        <v>516</v>
      </c>
      <c r="F445" s="44" t="s">
        <v>515</v>
      </c>
      <c r="G445" s="44">
        <v>1111122</v>
      </c>
      <c r="H445" s="44">
        <v>0</v>
      </c>
      <c r="I445" s="44">
        <v>10</v>
      </c>
      <c r="J445" s="44">
        <v>0</v>
      </c>
      <c r="K445" s="44">
        <v>6</v>
      </c>
      <c r="L445" s="44">
        <v>0</v>
      </c>
      <c r="M445" s="44">
        <v>0</v>
      </c>
      <c r="N445" s="44">
        <v>4</v>
      </c>
    </row>
    <row r="446" spans="1:14">
      <c r="A446" s="44" t="str">
        <f>VLOOKUP(E446,來源檔!B:C,2,0)</f>
        <v>莫德納</v>
      </c>
      <c r="B446" s="44">
        <v>445</v>
      </c>
      <c r="C446" s="44" t="s">
        <v>254</v>
      </c>
      <c r="D446" s="44" t="s">
        <v>525</v>
      </c>
      <c r="E446" s="44" t="s">
        <v>537</v>
      </c>
      <c r="F446" s="44" t="s">
        <v>515</v>
      </c>
      <c r="G446" s="44">
        <v>1111122</v>
      </c>
      <c r="H446" s="44">
        <v>0</v>
      </c>
      <c r="I446" s="44">
        <v>2</v>
      </c>
      <c r="J446" s="44">
        <v>0</v>
      </c>
      <c r="K446" s="44">
        <v>1</v>
      </c>
      <c r="L446" s="44">
        <v>0</v>
      </c>
      <c r="M446" s="44">
        <v>0</v>
      </c>
      <c r="N446" s="44">
        <v>1</v>
      </c>
    </row>
    <row r="447" spans="1:14">
      <c r="A447" s="44" t="str">
        <f>VLOOKUP(E447,來源檔!B:C,2,0)</f>
        <v>高端</v>
      </c>
      <c r="B447" s="44">
        <v>446</v>
      </c>
      <c r="C447" s="44" t="s">
        <v>254</v>
      </c>
      <c r="D447" s="44" t="s">
        <v>527</v>
      </c>
      <c r="E447" s="44" t="s">
        <v>528</v>
      </c>
      <c r="F447" s="44" t="s">
        <v>529</v>
      </c>
      <c r="G447" s="44">
        <v>1111109</v>
      </c>
      <c r="H447" s="44">
        <v>10</v>
      </c>
      <c r="I447" s="44">
        <v>0</v>
      </c>
      <c r="J447" s="44">
        <v>5</v>
      </c>
      <c r="K447" s="44">
        <v>0</v>
      </c>
      <c r="L447" s="44">
        <v>0</v>
      </c>
      <c r="M447" s="44">
        <v>0</v>
      </c>
      <c r="N447" s="44">
        <v>5</v>
      </c>
    </row>
    <row r="448" spans="1:14">
      <c r="A448" s="44" t="str">
        <f>VLOOKUP(E448,來源檔!B:C,2,0)</f>
        <v>次世代莫德納</v>
      </c>
      <c r="B448" s="44">
        <v>447</v>
      </c>
      <c r="C448" s="44" t="s">
        <v>254</v>
      </c>
      <c r="D448" s="44" t="s">
        <v>513</v>
      </c>
      <c r="E448" s="44" t="s">
        <v>523</v>
      </c>
      <c r="F448" s="44" t="s">
        <v>515</v>
      </c>
      <c r="G448" s="44">
        <v>1111026</v>
      </c>
      <c r="H448" s="44">
        <v>5</v>
      </c>
      <c r="I448" s="44">
        <v>0</v>
      </c>
      <c r="J448" s="44">
        <v>0</v>
      </c>
      <c r="K448" s="44">
        <v>5</v>
      </c>
      <c r="L448" s="44">
        <v>0</v>
      </c>
      <c r="M448" s="44">
        <v>0</v>
      </c>
      <c r="N448" s="44">
        <v>0</v>
      </c>
    </row>
    <row r="449" spans="1:14">
      <c r="A449" s="44" t="str">
        <f>VLOOKUP(E449,來源檔!B:C,2,0)</f>
        <v>兒童BNT(5歲至11歲)</v>
      </c>
      <c r="B449" s="44">
        <v>448</v>
      </c>
      <c r="C449" s="44" t="s">
        <v>254</v>
      </c>
      <c r="D449" s="44" t="s">
        <v>517</v>
      </c>
      <c r="E449" s="44" t="s">
        <v>522</v>
      </c>
      <c r="F449" s="44" t="s">
        <v>515</v>
      </c>
      <c r="G449" s="44">
        <v>1111107</v>
      </c>
      <c r="H449" s="44">
        <v>1</v>
      </c>
      <c r="I449" s="44">
        <v>0</v>
      </c>
      <c r="J449" s="44">
        <v>0</v>
      </c>
      <c r="K449" s="44">
        <v>1</v>
      </c>
      <c r="L449" s="44">
        <v>0</v>
      </c>
      <c r="M449" s="44">
        <v>0</v>
      </c>
      <c r="N449" s="44">
        <v>0</v>
      </c>
    </row>
    <row r="450" spans="1:14">
      <c r="A450" s="44" t="str">
        <f>VLOOKUP(E450,來源檔!B:C,2,0)</f>
        <v>成人BNT</v>
      </c>
      <c r="B450" s="44">
        <v>449</v>
      </c>
      <c r="C450" s="44" t="s">
        <v>254</v>
      </c>
      <c r="D450" s="44" t="s">
        <v>517</v>
      </c>
      <c r="E450" s="44" t="s">
        <v>557</v>
      </c>
      <c r="F450" s="44" t="s">
        <v>515</v>
      </c>
      <c r="G450" s="44">
        <v>1111026</v>
      </c>
      <c r="H450" s="44">
        <v>2</v>
      </c>
      <c r="I450" s="44">
        <v>0</v>
      </c>
      <c r="J450" s="44">
        <v>0</v>
      </c>
      <c r="K450" s="44">
        <v>2</v>
      </c>
      <c r="L450" s="44">
        <v>0</v>
      </c>
      <c r="M450" s="44">
        <v>0</v>
      </c>
      <c r="N450" s="44">
        <v>0</v>
      </c>
    </row>
    <row r="451" spans="1:14">
      <c r="A451" s="44" t="str">
        <f>VLOOKUP(E451,來源檔!B:C,2,0)</f>
        <v>次世代莫德納</v>
      </c>
      <c r="B451" s="44">
        <v>450</v>
      </c>
      <c r="C451" s="44" t="s">
        <v>254</v>
      </c>
      <c r="D451" s="44" t="s">
        <v>513</v>
      </c>
      <c r="E451" s="44" t="s">
        <v>514</v>
      </c>
      <c r="F451" s="44" t="s">
        <v>515</v>
      </c>
      <c r="G451" s="44">
        <v>1111108</v>
      </c>
      <c r="H451" s="44">
        <v>36</v>
      </c>
      <c r="I451" s="44">
        <v>0</v>
      </c>
      <c r="J451" s="44">
        <v>0</v>
      </c>
      <c r="K451" s="44">
        <v>36</v>
      </c>
      <c r="L451" s="44">
        <v>0</v>
      </c>
      <c r="M451" s="44">
        <v>0</v>
      </c>
      <c r="N451" s="44">
        <v>0</v>
      </c>
    </row>
    <row r="452" spans="1:14">
      <c r="A452" s="44" t="str">
        <f>VLOOKUP(E452,來源檔!B:C,2,0)</f>
        <v>Novavax</v>
      </c>
      <c r="B452" s="44">
        <v>451</v>
      </c>
      <c r="C452" s="44" t="s">
        <v>254</v>
      </c>
      <c r="D452" s="44" t="s">
        <v>519</v>
      </c>
      <c r="E452" s="44" t="s">
        <v>520</v>
      </c>
      <c r="F452" s="44" t="s">
        <v>515</v>
      </c>
      <c r="G452" s="44">
        <v>1111231</v>
      </c>
      <c r="H452" s="44">
        <v>4</v>
      </c>
      <c r="I452" s="44">
        <v>0</v>
      </c>
      <c r="J452" s="44">
        <v>0</v>
      </c>
      <c r="K452" s="44">
        <v>2</v>
      </c>
      <c r="L452" s="44">
        <v>0</v>
      </c>
      <c r="M452" s="44">
        <v>0</v>
      </c>
      <c r="N452" s="44">
        <v>2</v>
      </c>
    </row>
    <row r="453" spans="1:14">
      <c r="A453" s="44" t="str">
        <f>VLOOKUP(E453,來源檔!B:C,2,0)</f>
        <v>次世代莫德納</v>
      </c>
      <c r="B453" s="44">
        <v>452</v>
      </c>
      <c r="C453" s="44" t="s">
        <v>254</v>
      </c>
      <c r="D453" s="44" t="s">
        <v>513</v>
      </c>
      <c r="E453" s="44" t="s">
        <v>516</v>
      </c>
      <c r="F453" s="44" t="s">
        <v>515</v>
      </c>
      <c r="G453" s="44">
        <v>1111122</v>
      </c>
      <c r="H453" s="44">
        <v>0</v>
      </c>
      <c r="I453" s="44">
        <v>5</v>
      </c>
      <c r="J453" s="44">
        <v>0</v>
      </c>
      <c r="K453" s="44">
        <v>0</v>
      </c>
      <c r="L453" s="44">
        <v>0</v>
      </c>
      <c r="M453" s="44">
        <v>0</v>
      </c>
      <c r="N453" s="44">
        <v>5</v>
      </c>
    </row>
    <row r="454" spans="1:14">
      <c r="A454" s="44" t="str">
        <f>VLOOKUP(E454,來源檔!B:C,2,0)</f>
        <v>嬰幼兒莫德納(6個月至5歲)</v>
      </c>
      <c r="B454" s="44">
        <v>453</v>
      </c>
      <c r="C454" s="44" t="s">
        <v>254</v>
      </c>
      <c r="D454" s="44" t="s">
        <v>525</v>
      </c>
      <c r="E454" s="44" t="s">
        <v>533</v>
      </c>
      <c r="F454" s="44" t="s">
        <v>515</v>
      </c>
      <c r="G454" s="44">
        <v>1111122</v>
      </c>
      <c r="H454" s="44">
        <v>0</v>
      </c>
      <c r="I454" s="44">
        <v>1</v>
      </c>
      <c r="J454" s="44">
        <v>0</v>
      </c>
      <c r="K454" s="44">
        <v>1</v>
      </c>
      <c r="L454" s="44">
        <v>0</v>
      </c>
      <c r="M454" s="44">
        <v>0</v>
      </c>
      <c r="N454" s="44">
        <v>0</v>
      </c>
    </row>
    <row r="455" spans="1:14">
      <c r="A455" s="44" t="str">
        <f>VLOOKUP(E455,來源檔!B:C,2,0)</f>
        <v>成人BNT</v>
      </c>
      <c r="B455" s="44">
        <v>454</v>
      </c>
      <c r="C455" s="44" t="s">
        <v>26</v>
      </c>
      <c r="D455" s="44" t="s">
        <v>517</v>
      </c>
      <c r="E455" s="44" t="s">
        <v>532</v>
      </c>
      <c r="F455" s="44" t="s">
        <v>515</v>
      </c>
      <c r="G455" s="44">
        <v>1111208</v>
      </c>
      <c r="H455" s="44">
        <v>0</v>
      </c>
      <c r="I455" s="44">
        <v>98</v>
      </c>
      <c r="J455" s="44">
        <v>60</v>
      </c>
      <c r="K455" s="44">
        <v>0</v>
      </c>
      <c r="L455" s="44">
        <v>0</v>
      </c>
      <c r="M455" s="44">
        <v>0</v>
      </c>
      <c r="N455" s="44">
        <v>38</v>
      </c>
    </row>
    <row r="456" spans="1:14">
      <c r="A456" s="44" t="str">
        <f>VLOOKUP(E456,來源檔!B:C,2,0)</f>
        <v>成人BNT</v>
      </c>
      <c r="B456" s="44">
        <v>455</v>
      </c>
      <c r="C456" s="44" t="s">
        <v>26</v>
      </c>
      <c r="D456" s="44" t="s">
        <v>517</v>
      </c>
      <c r="E456" s="44" t="s">
        <v>543</v>
      </c>
      <c r="F456" s="44" t="s">
        <v>515</v>
      </c>
      <c r="G456" s="44">
        <v>1111116</v>
      </c>
      <c r="H456" s="44">
        <v>0</v>
      </c>
      <c r="I456" s="44">
        <v>42</v>
      </c>
      <c r="J456" s="44">
        <v>42</v>
      </c>
      <c r="K456" s="44">
        <v>0</v>
      </c>
      <c r="L456" s="44">
        <v>0</v>
      </c>
      <c r="M456" s="44">
        <v>0</v>
      </c>
      <c r="N456" s="44">
        <v>0</v>
      </c>
    </row>
    <row r="457" spans="1:14">
      <c r="A457" s="44" t="str">
        <f>VLOOKUP(E457,來源檔!B:C,2,0)</f>
        <v>莫德納</v>
      </c>
      <c r="B457" s="44">
        <v>456</v>
      </c>
      <c r="C457" s="44" t="s">
        <v>26</v>
      </c>
      <c r="D457" s="44" t="s">
        <v>525</v>
      </c>
      <c r="E457" s="44" t="s">
        <v>526</v>
      </c>
      <c r="F457" s="44" t="s">
        <v>515</v>
      </c>
      <c r="G457" s="44">
        <v>1111205</v>
      </c>
      <c r="H457" s="44">
        <v>0</v>
      </c>
      <c r="I457" s="44">
        <v>10</v>
      </c>
      <c r="J457" s="44">
        <v>2</v>
      </c>
      <c r="K457" s="44">
        <v>0</v>
      </c>
      <c r="L457" s="44">
        <v>0</v>
      </c>
      <c r="M457" s="44">
        <v>0</v>
      </c>
      <c r="N457" s="44">
        <v>8</v>
      </c>
    </row>
    <row r="458" spans="1:14">
      <c r="A458" s="44" t="str">
        <f>VLOOKUP(E458,來源檔!B:C,2,0)</f>
        <v>嬰幼兒BNT(6個月至4歲)</v>
      </c>
      <c r="B458" s="44">
        <v>457</v>
      </c>
      <c r="C458" s="44" t="s">
        <v>26</v>
      </c>
      <c r="D458" s="44" t="s">
        <v>517</v>
      </c>
      <c r="E458" s="44" t="s">
        <v>534</v>
      </c>
      <c r="F458" s="44" t="s">
        <v>515</v>
      </c>
      <c r="G458" s="44">
        <v>1111220</v>
      </c>
      <c r="H458" s="44">
        <v>2</v>
      </c>
      <c r="I458" s="44">
        <v>10</v>
      </c>
      <c r="J458" s="44">
        <v>12</v>
      </c>
      <c r="K458" s="44">
        <v>0</v>
      </c>
      <c r="L458" s="44">
        <v>0</v>
      </c>
      <c r="M458" s="44">
        <v>0</v>
      </c>
      <c r="N458" s="44">
        <v>0</v>
      </c>
    </row>
    <row r="459" spans="1:14">
      <c r="A459" s="44" t="str">
        <f>VLOOKUP(E459,來源檔!B:C,2,0)</f>
        <v>次世代莫德納</v>
      </c>
      <c r="B459" s="44">
        <v>458</v>
      </c>
      <c r="C459" s="44" t="s">
        <v>26</v>
      </c>
      <c r="D459" s="44" t="s">
        <v>513</v>
      </c>
      <c r="E459" s="44" t="s">
        <v>516</v>
      </c>
      <c r="F459" s="44" t="s">
        <v>515</v>
      </c>
      <c r="G459" s="44">
        <v>1111122</v>
      </c>
      <c r="H459" s="44">
        <v>155</v>
      </c>
      <c r="I459" s="44">
        <v>0</v>
      </c>
      <c r="J459" s="44">
        <v>155</v>
      </c>
      <c r="K459" s="44">
        <v>0</v>
      </c>
      <c r="L459" s="44">
        <v>0</v>
      </c>
      <c r="M459" s="44">
        <v>0</v>
      </c>
      <c r="N459" s="44">
        <v>0</v>
      </c>
    </row>
    <row r="460" spans="1:14">
      <c r="A460" s="44" t="str">
        <f>VLOOKUP(E460,來源檔!B:C,2,0)</f>
        <v>嬰幼兒莫德納(6個月至5歲)</v>
      </c>
      <c r="B460" s="44">
        <v>459</v>
      </c>
      <c r="C460" s="44" t="s">
        <v>26</v>
      </c>
      <c r="D460" s="44" t="s">
        <v>525</v>
      </c>
      <c r="E460" s="44" t="s">
        <v>533</v>
      </c>
      <c r="F460" s="44" t="s">
        <v>515</v>
      </c>
      <c r="G460" s="44">
        <v>1111122</v>
      </c>
      <c r="H460" s="44">
        <v>13</v>
      </c>
      <c r="I460" s="44">
        <v>10</v>
      </c>
      <c r="J460" s="44">
        <v>21</v>
      </c>
      <c r="K460" s="44">
        <v>0</v>
      </c>
      <c r="L460" s="44">
        <v>0</v>
      </c>
      <c r="M460" s="44">
        <v>0</v>
      </c>
      <c r="N460" s="44">
        <v>2</v>
      </c>
    </row>
    <row r="461" spans="1:14">
      <c r="A461" s="44" t="str">
        <f>VLOOKUP(E461,來源檔!B:C,2,0)</f>
        <v>嬰幼兒莫德納(6個月至5歲)</v>
      </c>
      <c r="B461" s="44">
        <v>460</v>
      </c>
      <c r="C461" s="44" t="s">
        <v>26</v>
      </c>
      <c r="D461" s="44" t="s">
        <v>525</v>
      </c>
      <c r="E461" s="44" t="s">
        <v>542</v>
      </c>
      <c r="F461" s="44" t="s">
        <v>515</v>
      </c>
      <c r="G461" s="44">
        <v>1111205</v>
      </c>
      <c r="H461" s="44">
        <v>0</v>
      </c>
      <c r="I461" s="44">
        <v>10</v>
      </c>
      <c r="J461" s="44">
        <v>0</v>
      </c>
      <c r="K461" s="44">
        <v>0</v>
      </c>
      <c r="L461" s="44">
        <v>0</v>
      </c>
      <c r="M461" s="44">
        <v>0</v>
      </c>
      <c r="N461" s="44">
        <v>10</v>
      </c>
    </row>
    <row r="462" spans="1:14">
      <c r="A462" s="44" t="str">
        <f>VLOOKUP(E462,來源檔!B:C,2,0)</f>
        <v>嬰幼兒BNT(6個月至4歲)</v>
      </c>
      <c r="B462" s="44">
        <v>461</v>
      </c>
      <c r="C462" s="44" t="s">
        <v>26</v>
      </c>
      <c r="D462" s="44" t="s">
        <v>517</v>
      </c>
      <c r="E462" s="44" t="s">
        <v>538</v>
      </c>
      <c r="F462" s="44" t="s">
        <v>515</v>
      </c>
      <c r="G462" s="44">
        <v>1120110</v>
      </c>
      <c r="H462" s="44">
        <v>0</v>
      </c>
      <c r="I462" s="44">
        <v>10</v>
      </c>
      <c r="J462" s="44">
        <v>10</v>
      </c>
      <c r="K462" s="44">
        <v>0</v>
      </c>
      <c r="L462" s="44">
        <v>0</v>
      </c>
      <c r="M462" s="44">
        <v>0</v>
      </c>
      <c r="N462" s="44">
        <v>0</v>
      </c>
    </row>
    <row r="463" spans="1:14">
      <c r="A463" s="44" t="str">
        <f>VLOOKUP(E463,來源檔!B:C,2,0)</f>
        <v>Novavax</v>
      </c>
      <c r="B463" s="44">
        <v>462</v>
      </c>
      <c r="C463" s="44" t="s">
        <v>26</v>
      </c>
      <c r="D463" s="44" t="s">
        <v>519</v>
      </c>
      <c r="E463" s="44" t="s">
        <v>520</v>
      </c>
      <c r="F463" s="44" t="s">
        <v>515</v>
      </c>
      <c r="G463" s="44">
        <v>1111231</v>
      </c>
      <c r="H463" s="44">
        <v>15</v>
      </c>
      <c r="I463" s="44">
        <v>0</v>
      </c>
      <c r="J463" s="44">
        <v>8</v>
      </c>
      <c r="K463" s="44">
        <v>4</v>
      </c>
      <c r="L463" s="44">
        <v>0</v>
      </c>
      <c r="M463" s="44">
        <v>0</v>
      </c>
      <c r="N463" s="44">
        <v>3</v>
      </c>
    </row>
    <row r="464" spans="1:14">
      <c r="A464" s="44" t="str">
        <f>VLOOKUP(E464,來源檔!B:C,2,0)</f>
        <v>高端</v>
      </c>
      <c r="B464" s="44">
        <v>463</v>
      </c>
      <c r="C464" s="44" t="s">
        <v>26</v>
      </c>
      <c r="D464" s="44" t="s">
        <v>527</v>
      </c>
      <c r="E464" s="44" t="s">
        <v>545</v>
      </c>
      <c r="F464" s="44" t="s">
        <v>515</v>
      </c>
      <c r="G464" s="44">
        <v>1111115</v>
      </c>
      <c r="H464" s="44">
        <v>1</v>
      </c>
      <c r="I464" s="44">
        <v>0</v>
      </c>
      <c r="J464" s="44">
        <v>0</v>
      </c>
      <c r="K464" s="44">
        <v>1</v>
      </c>
      <c r="L464" s="44">
        <v>0</v>
      </c>
      <c r="M464" s="44">
        <v>0</v>
      </c>
      <c r="N464" s="44">
        <v>0</v>
      </c>
    </row>
    <row r="465" spans="1:14">
      <c r="A465" s="44" t="str">
        <f>VLOOKUP(E465,來源檔!B:C,2,0)</f>
        <v>次世代莫德納</v>
      </c>
      <c r="B465" s="44">
        <v>464</v>
      </c>
      <c r="C465" s="44" t="s">
        <v>26</v>
      </c>
      <c r="D465" s="44" t="s">
        <v>513</v>
      </c>
      <c r="E465" s="44" t="s">
        <v>536</v>
      </c>
      <c r="F465" s="44" t="s">
        <v>515</v>
      </c>
      <c r="G465" s="44">
        <v>1111205</v>
      </c>
      <c r="H465" s="44">
        <v>0</v>
      </c>
      <c r="I465" s="44">
        <v>100</v>
      </c>
      <c r="J465" s="44">
        <v>71</v>
      </c>
      <c r="K465" s="44">
        <v>9</v>
      </c>
      <c r="L465" s="44">
        <v>0</v>
      </c>
      <c r="M465" s="44">
        <v>0</v>
      </c>
      <c r="N465" s="44">
        <v>20</v>
      </c>
    </row>
    <row r="466" spans="1:14">
      <c r="A466" s="44" t="str">
        <f>VLOOKUP(E466,來源檔!B:C,2,0)</f>
        <v>莫德納</v>
      </c>
      <c r="B466" s="44">
        <v>465</v>
      </c>
      <c r="C466" s="44" t="s">
        <v>26</v>
      </c>
      <c r="D466" s="44" t="s">
        <v>525</v>
      </c>
      <c r="E466" s="44" t="s">
        <v>537</v>
      </c>
      <c r="F466" s="44" t="s">
        <v>515</v>
      </c>
      <c r="G466" s="44">
        <v>1111122</v>
      </c>
      <c r="H466" s="44">
        <v>4</v>
      </c>
      <c r="I466" s="44">
        <v>0</v>
      </c>
      <c r="J466" s="44">
        <v>4</v>
      </c>
      <c r="K466" s="44">
        <v>0</v>
      </c>
      <c r="L466" s="44">
        <v>0</v>
      </c>
      <c r="M466" s="44">
        <v>0</v>
      </c>
      <c r="N466" s="44">
        <v>0</v>
      </c>
    </row>
    <row r="467" spans="1:14">
      <c r="A467" s="44" t="str">
        <f>VLOOKUP(E467,來源檔!B:C,2,0)</f>
        <v>成人BNT</v>
      </c>
      <c r="B467" s="44">
        <v>466</v>
      </c>
      <c r="C467" s="44" t="s">
        <v>60</v>
      </c>
      <c r="D467" s="44" t="s">
        <v>517</v>
      </c>
      <c r="E467" s="44" t="s">
        <v>543</v>
      </c>
      <c r="F467" s="44" t="s">
        <v>515</v>
      </c>
      <c r="G467" s="44">
        <v>1111116</v>
      </c>
      <c r="H467" s="44">
        <v>5</v>
      </c>
      <c r="I467" s="44">
        <v>15</v>
      </c>
      <c r="J467" s="44">
        <v>0</v>
      </c>
      <c r="K467" s="44">
        <v>2</v>
      </c>
      <c r="L467" s="44">
        <v>0</v>
      </c>
      <c r="M467" s="44">
        <v>0</v>
      </c>
      <c r="N467" s="44">
        <v>18</v>
      </c>
    </row>
    <row r="468" spans="1:14">
      <c r="A468" s="44" t="str">
        <f>VLOOKUP(E468,來源檔!B:C,2,0)</f>
        <v>成人BNT</v>
      </c>
      <c r="B468" s="44">
        <v>467</v>
      </c>
      <c r="C468" s="44" t="s">
        <v>60</v>
      </c>
      <c r="D468" s="44" t="s">
        <v>517</v>
      </c>
      <c r="E468" s="44" t="s">
        <v>532</v>
      </c>
      <c r="F468" s="44" t="s">
        <v>515</v>
      </c>
      <c r="G468" s="44">
        <v>1111208</v>
      </c>
      <c r="H468" s="44">
        <v>0</v>
      </c>
      <c r="I468" s="44">
        <v>49</v>
      </c>
      <c r="J468" s="44">
        <v>0</v>
      </c>
      <c r="K468" s="44">
        <v>0</v>
      </c>
      <c r="L468" s="44">
        <v>0</v>
      </c>
      <c r="M468" s="44">
        <v>0</v>
      </c>
      <c r="N468" s="44">
        <v>49</v>
      </c>
    </row>
    <row r="469" spans="1:14">
      <c r="A469" s="44" t="str">
        <f>VLOOKUP(E469,來源檔!B:C,2,0)</f>
        <v>兒童BNT(5歲至11歲)</v>
      </c>
      <c r="B469" s="44">
        <v>468</v>
      </c>
      <c r="C469" s="44" t="s">
        <v>60</v>
      </c>
      <c r="D469" s="44" t="s">
        <v>517</v>
      </c>
      <c r="E469" s="44" t="s">
        <v>522</v>
      </c>
      <c r="F469" s="44" t="s">
        <v>515</v>
      </c>
      <c r="G469" s="44">
        <v>1111107</v>
      </c>
      <c r="H469" s="44">
        <v>8</v>
      </c>
      <c r="I469" s="44">
        <v>0</v>
      </c>
      <c r="J469" s="44">
        <v>8</v>
      </c>
      <c r="K469" s="44">
        <v>0</v>
      </c>
      <c r="L469" s="44">
        <v>0</v>
      </c>
      <c r="M469" s="44">
        <v>0</v>
      </c>
      <c r="N469" s="44">
        <v>0</v>
      </c>
    </row>
    <row r="470" spans="1:14">
      <c r="A470" s="44" t="str">
        <f>VLOOKUP(E470,來源檔!B:C,2,0)</f>
        <v>次世代莫德納</v>
      </c>
      <c r="B470" s="44">
        <v>469</v>
      </c>
      <c r="C470" s="44" t="s">
        <v>60</v>
      </c>
      <c r="D470" s="44" t="s">
        <v>513</v>
      </c>
      <c r="E470" s="44" t="s">
        <v>516</v>
      </c>
      <c r="F470" s="44" t="s">
        <v>515</v>
      </c>
      <c r="G470" s="44">
        <v>1111122</v>
      </c>
      <c r="H470" s="44">
        <v>360</v>
      </c>
      <c r="I470" s="44">
        <v>0</v>
      </c>
      <c r="J470" s="44">
        <v>355</v>
      </c>
      <c r="K470" s="44">
        <v>5</v>
      </c>
      <c r="L470" s="44">
        <v>0</v>
      </c>
      <c r="M470" s="44">
        <v>0</v>
      </c>
      <c r="N470" s="44">
        <v>0</v>
      </c>
    </row>
    <row r="471" spans="1:14">
      <c r="A471" s="44" t="str">
        <f>VLOOKUP(E471,來源檔!B:C,2,0)</f>
        <v>嬰幼兒BNT(6個月至4歲)</v>
      </c>
      <c r="B471" s="44">
        <v>470</v>
      </c>
      <c r="C471" s="44" t="s">
        <v>60</v>
      </c>
      <c r="D471" s="44" t="s">
        <v>517</v>
      </c>
      <c r="E471" s="44" t="s">
        <v>534</v>
      </c>
      <c r="F471" s="44" t="s">
        <v>515</v>
      </c>
      <c r="G471" s="44">
        <v>1111220</v>
      </c>
      <c r="H471" s="44">
        <v>10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10</v>
      </c>
    </row>
    <row r="472" spans="1:14">
      <c r="A472" s="44" t="str">
        <f>VLOOKUP(E472,來源檔!B:C,2,0)</f>
        <v>莫德納</v>
      </c>
      <c r="B472" s="44">
        <v>471</v>
      </c>
      <c r="C472" s="44" t="s">
        <v>60</v>
      </c>
      <c r="D472" s="44" t="s">
        <v>525</v>
      </c>
      <c r="E472" s="44" t="s">
        <v>526</v>
      </c>
      <c r="F472" s="44" t="s">
        <v>515</v>
      </c>
      <c r="G472" s="44">
        <v>1111205</v>
      </c>
      <c r="H472" s="44">
        <v>0</v>
      </c>
      <c r="I472" s="44">
        <v>10</v>
      </c>
      <c r="J472" s="44">
        <v>0</v>
      </c>
      <c r="K472" s="44">
        <v>0</v>
      </c>
      <c r="L472" s="44">
        <v>0</v>
      </c>
      <c r="M472" s="44">
        <v>0</v>
      </c>
      <c r="N472" s="44">
        <v>10</v>
      </c>
    </row>
    <row r="473" spans="1:14">
      <c r="A473" s="44" t="str">
        <f>VLOOKUP(E473,來源檔!B:C,2,0)</f>
        <v>嬰幼兒莫德納(6個月至5歲)</v>
      </c>
      <c r="B473" s="44">
        <v>472</v>
      </c>
      <c r="C473" s="44" t="s">
        <v>60</v>
      </c>
      <c r="D473" s="44" t="s">
        <v>525</v>
      </c>
      <c r="E473" s="44" t="s">
        <v>542</v>
      </c>
      <c r="F473" s="44" t="s">
        <v>515</v>
      </c>
      <c r="G473" s="44">
        <v>1111205</v>
      </c>
      <c r="H473" s="44">
        <v>0</v>
      </c>
      <c r="I473" s="44">
        <v>10</v>
      </c>
      <c r="J473" s="44">
        <v>0</v>
      </c>
      <c r="K473" s="44">
        <v>0</v>
      </c>
      <c r="L473" s="44">
        <v>0</v>
      </c>
      <c r="M473" s="44">
        <v>0</v>
      </c>
      <c r="N473" s="44">
        <v>10</v>
      </c>
    </row>
    <row r="474" spans="1:14">
      <c r="A474" s="44" t="str">
        <f>VLOOKUP(E474,來源檔!B:C,2,0)</f>
        <v>次世代莫德納</v>
      </c>
      <c r="B474" s="44">
        <v>473</v>
      </c>
      <c r="C474" s="44" t="s">
        <v>60</v>
      </c>
      <c r="D474" s="44" t="s">
        <v>513</v>
      </c>
      <c r="E474" s="44" t="s">
        <v>536</v>
      </c>
      <c r="F474" s="44" t="s">
        <v>515</v>
      </c>
      <c r="G474" s="44">
        <v>1111205</v>
      </c>
      <c r="H474" s="44">
        <v>0</v>
      </c>
      <c r="I474" s="44">
        <v>100</v>
      </c>
      <c r="J474" s="44">
        <v>0</v>
      </c>
      <c r="K474" s="44">
        <v>0</v>
      </c>
      <c r="L474" s="44">
        <v>0</v>
      </c>
      <c r="M474" s="44">
        <v>0</v>
      </c>
      <c r="N474" s="44">
        <v>100</v>
      </c>
    </row>
    <row r="475" spans="1:14">
      <c r="A475" s="44" t="str">
        <f>VLOOKUP(E475,來源檔!B:C,2,0)</f>
        <v>嬰幼兒莫德納(6個月至5歲)</v>
      </c>
      <c r="B475" s="44">
        <v>474</v>
      </c>
      <c r="C475" s="44" t="s">
        <v>60</v>
      </c>
      <c r="D475" s="44" t="s">
        <v>525</v>
      </c>
      <c r="E475" s="44" t="s">
        <v>533</v>
      </c>
      <c r="F475" s="44" t="s">
        <v>515</v>
      </c>
      <c r="G475" s="44">
        <v>1111122</v>
      </c>
      <c r="H475" s="44">
        <v>30</v>
      </c>
      <c r="I475" s="44">
        <v>0</v>
      </c>
      <c r="J475" s="44">
        <v>17</v>
      </c>
      <c r="K475" s="44">
        <v>1</v>
      </c>
      <c r="L475" s="44">
        <v>0</v>
      </c>
      <c r="M475" s="44">
        <v>0</v>
      </c>
      <c r="N475" s="44">
        <v>12</v>
      </c>
    </row>
    <row r="476" spans="1:14">
      <c r="A476" s="44" t="str">
        <f>VLOOKUP(E476,來源檔!B:C,2,0)</f>
        <v>莫德納</v>
      </c>
      <c r="B476" s="44">
        <v>475</v>
      </c>
      <c r="C476" s="44" t="s">
        <v>60</v>
      </c>
      <c r="D476" s="44" t="s">
        <v>525</v>
      </c>
      <c r="E476" s="44" t="s">
        <v>537</v>
      </c>
      <c r="F476" s="44" t="s">
        <v>515</v>
      </c>
      <c r="G476" s="44">
        <v>1111122</v>
      </c>
      <c r="H476" s="44">
        <v>10</v>
      </c>
      <c r="I476" s="44">
        <v>0</v>
      </c>
      <c r="J476" s="44">
        <v>0</v>
      </c>
      <c r="K476" s="44">
        <v>2</v>
      </c>
      <c r="L476" s="44">
        <v>0</v>
      </c>
      <c r="M476" s="44">
        <v>0</v>
      </c>
      <c r="N476" s="44">
        <v>8</v>
      </c>
    </row>
    <row r="477" spans="1:14">
      <c r="A477" s="44" t="str">
        <f>VLOOKUP(E477,來源檔!B:C,2,0)</f>
        <v>兒童BNT(5歲至11歲)</v>
      </c>
      <c r="B477" s="44">
        <v>476</v>
      </c>
      <c r="C477" s="44" t="s">
        <v>60</v>
      </c>
      <c r="D477" s="44" t="s">
        <v>517</v>
      </c>
      <c r="E477" s="44" t="s">
        <v>518</v>
      </c>
      <c r="F477" s="44" t="s">
        <v>515</v>
      </c>
      <c r="G477" s="44">
        <v>1111220</v>
      </c>
      <c r="H477" s="44">
        <v>6</v>
      </c>
      <c r="I477" s="44">
        <v>0</v>
      </c>
      <c r="J477" s="44">
        <v>0</v>
      </c>
      <c r="K477" s="44">
        <v>1</v>
      </c>
      <c r="L477" s="44">
        <v>0</v>
      </c>
      <c r="M477" s="44">
        <v>0</v>
      </c>
      <c r="N477" s="44">
        <v>5</v>
      </c>
    </row>
    <row r="478" spans="1:14">
      <c r="A478" s="44" t="str">
        <f>VLOOKUP(E478,來源檔!B:C,2,0)</f>
        <v>兒童BNT(5歲至11歲)</v>
      </c>
      <c r="B478" s="44">
        <v>477</v>
      </c>
      <c r="C478" s="44" t="s">
        <v>60</v>
      </c>
      <c r="D478" s="44" t="s">
        <v>517</v>
      </c>
      <c r="E478" s="44" t="s">
        <v>521</v>
      </c>
      <c r="F478" s="44" t="s">
        <v>515</v>
      </c>
      <c r="G478" s="44">
        <v>1111114</v>
      </c>
      <c r="H478" s="44">
        <v>0</v>
      </c>
      <c r="I478" s="44">
        <v>1</v>
      </c>
      <c r="J478" s="44">
        <v>0</v>
      </c>
      <c r="K478" s="44">
        <v>0</v>
      </c>
      <c r="L478" s="44">
        <v>0</v>
      </c>
      <c r="M478" s="44">
        <v>0</v>
      </c>
      <c r="N478" s="44">
        <v>1</v>
      </c>
    </row>
    <row r="479" spans="1:14">
      <c r="A479" s="44" t="str">
        <f>VLOOKUP(E479,來源檔!B:C,2,0)</f>
        <v>嬰幼兒BNT(6個月至4歲)</v>
      </c>
      <c r="B479" s="44">
        <v>478</v>
      </c>
      <c r="C479" s="44" t="s">
        <v>60</v>
      </c>
      <c r="D479" s="44" t="s">
        <v>517</v>
      </c>
      <c r="E479" s="44" t="s">
        <v>540</v>
      </c>
      <c r="F479" s="44" t="s">
        <v>515</v>
      </c>
      <c r="G479" s="44">
        <v>1111114</v>
      </c>
      <c r="H479" s="44">
        <v>22</v>
      </c>
      <c r="I479" s="44">
        <v>0</v>
      </c>
      <c r="J479" s="44">
        <v>0</v>
      </c>
      <c r="K479" s="44">
        <v>2</v>
      </c>
      <c r="L479" s="44">
        <v>0</v>
      </c>
      <c r="M479" s="44">
        <v>0</v>
      </c>
      <c r="N479" s="44">
        <v>20</v>
      </c>
    </row>
    <row r="480" spans="1:14">
      <c r="A480" s="44" t="str">
        <f>VLOOKUP(E480,來源檔!B:C,2,0)</f>
        <v>次世代莫德納</v>
      </c>
      <c r="B480" s="44">
        <v>479</v>
      </c>
      <c r="C480" s="44" t="s">
        <v>60</v>
      </c>
      <c r="D480" s="44" t="s">
        <v>513</v>
      </c>
      <c r="E480" s="44" t="s">
        <v>514</v>
      </c>
      <c r="F480" s="44" t="s">
        <v>515</v>
      </c>
      <c r="G480" s="44">
        <v>1111108</v>
      </c>
      <c r="H480" s="44">
        <v>6</v>
      </c>
      <c r="I480" s="44">
        <v>0</v>
      </c>
      <c r="J480" s="44">
        <v>0</v>
      </c>
      <c r="K480" s="44">
        <v>6</v>
      </c>
      <c r="L480" s="44">
        <v>0</v>
      </c>
      <c r="M480" s="44">
        <v>0</v>
      </c>
      <c r="N480" s="44">
        <v>0</v>
      </c>
    </row>
    <row r="481" spans="1:14">
      <c r="A481" s="44" t="str">
        <f>VLOOKUP(E481,來源檔!B:C,2,0)</f>
        <v>嬰幼兒莫德納(6個月至5歲)</v>
      </c>
      <c r="B481" s="44">
        <v>480</v>
      </c>
      <c r="C481" s="44" t="s">
        <v>60</v>
      </c>
      <c r="D481" s="44" t="s">
        <v>525</v>
      </c>
      <c r="E481" s="44" t="s">
        <v>535</v>
      </c>
      <c r="F481" s="44" t="s">
        <v>515</v>
      </c>
      <c r="G481" s="44">
        <v>1111108</v>
      </c>
      <c r="H481" s="44">
        <v>4</v>
      </c>
      <c r="I481" s="44">
        <v>0</v>
      </c>
      <c r="J481" s="44">
        <v>4</v>
      </c>
      <c r="K481" s="44">
        <v>0</v>
      </c>
      <c r="L481" s="44">
        <v>0</v>
      </c>
      <c r="M481" s="44">
        <v>0</v>
      </c>
      <c r="N481" s="44">
        <v>0</v>
      </c>
    </row>
    <row r="482" spans="1:14">
      <c r="A482" s="44" t="str">
        <f>VLOOKUP(E482,來源檔!B:C,2,0)</f>
        <v>高端</v>
      </c>
      <c r="B482" s="44">
        <v>481</v>
      </c>
      <c r="C482" s="44" t="s">
        <v>60</v>
      </c>
      <c r="D482" s="44" t="s">
        <v>527</v>
      </c>
      <c r="E482" s="44" t="s">
        <v>528</v>
      </c>
      <c r="F482" s="44" t="s">
        <v>529</v>
      </c>
      <c r="G482" s="44">
        <v>1111109</v>
      </c>
      <c r="H482" s="44">
        <v>1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1</v>
      </c>
    </row>
    <row r="483" spans="1:14">
      <c r="A483" s="44" t="str">
        <f>VLOOKUP(E483,來源檔!B:C,2,0)</f>
        <v>Novavax</v>
      </c>
      <c r="B483" s="44">
        <v>482</v>
      </c>
      <c r="C483" s="44" t="s">
        <v>60</v>
      </c>
      <c r="D483" s="44" t="s">
        <v>519</v>
      </c>
      <c r="E483" s="44" t="s">
        <v>520</v>
      </c>
      <c r="F483" s="44" t="s">
        <v>515</v>
      </c>
      <c r="G483" s="44">
        <v>1111231</v>
      </c>
      <c r="H483" s="44">
        <v>18</v>
      </c>
      <c r="I483" s="44">
        <v>0</v>
      </c>
      <c r="J483" s="44">
        <v>0</v>
      </c>
      <c r="K483" s="44">
        <v>2</v>
      </c>
      <c r="L483" s="44">
        <v>0</v>
      </c>
      <c r="M483" s="44">
        <v>0</v>
      </c>
      <c r="N483" s="44">
        <v>16</v>
      </c>
    </row>
    <row r="484" spans="1:14">
      <c r="A484" s="44" t="str">
        <f>VLOOKUP(E484,來源檔!B:C,2,0)</f>
        <v>嬰幼兒BNT(6個月至4歲)</v>
      </c>
      <c r="B484" s="44">
        <v>483</v>
      </c>
      <c r="C484" s="44" t="s">
        <v>60</v>
      </c>
      <c r="D484" s="44" t="s">
        <v>517</v>
      </c>
      <c r="E484" s="44" t="s">
        <v>538</v>
      </c>
      <c r="F484" s="44" t="s">
        <v>515</v>
      </c>
      <c r="G484" s="44">
        <v>1120110</v>
      </c>
      <c r="H484" s="44">
        <v>0</v>
      </c>
      <c r="I484" s="44">
        <v>10</v>
      </c>
      <c r="J484" s="44">
        <v>0</v>
      </c>
      <c r="K484" s="44">
        <v>0</v>
      </c>
      <c r="L484" s="44">
        <v>0</v>
      </c>
      <c r="M484" s="44">
        <v>0</v>
      </c>
      <c r="N484" s="44">
        <v>10</v>
      </c>
    </row>
    <row r="485" spans="1:14">
      <c r="A485" s="44" t="str">
        <f>VLOOKUP(E485,來源檔!B:C,2,0)</f>
        <v>嬰幼兒BNT(6個月至4歲)</v>
      </c>
      <c r="B485" s="44">
        <v>484</v>
      </c>
      <c r="C485" s="44" t="s">
        <v>66</v>
      </c>
      <c r="D485" s="44" t="s">
        <v>517</v>
      </c>
      <c r="E485" s="44" t="s">
        <v>534</v>
      </c>
      <c r="F485" s="44" t="s">
        <v>515</v>
      </c>
      <c r="G485" s="44">
        <v>1111220</v>
      </c>
      <c r="H485" s="44">
        <v>3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3</v>
      </c>
    </row>
    <row r="486" spans="1:14">
      <c r="A486" s="44" t="str">
        <f>VLOOKUP(E486,來源檔!B:C,2,0)</f>
        <v>莫德納</v>
      </c>
      <c r="B486" s="44">
        <v>485</v>
      </c>
      <c r="C486" s="44" t="s">
        <v>66</v>
      </c>
      <c r="D486" s="44" t="s">
        <v>525</v>
      </c>
      <c r="E486" s="44" t="s">
        <v>537</v>
      </c>
      <c r="F486" s="44" t="s">
        <v>515</v>
      </c>
      <c r="G486" s="44">
        <v>1111122</v>
      </c>
      <c r="H486" s="44">
        <v>10</v>
      </c>
      <c r="I486" s="44">
        <v>0</v>
      </c>
      <c r="J486" s="44">
        <v>0</v>
      </c>
      <c r="K486" s="44">
        <v>3</v>
      </c>
      <c r="L486" s="44">
        <v>0</v>
      </c>
      <c r="M486" s="44">
        <v>0</v>
      </c>
      <c r="N486" s="44">
        <v>7</v>
      </c>
    </row>
    <row r="487" spans="1:14">
      <c r="A487" s="44" t="str">
        <f>VLOOKUP(E487,來源檔!B:C,2,0)</f>
        <v>次世代莫德納</v>
      </c>
      <c r="B487" s="44">
        <v>486</v>
      </c>
      <c r="C487" s="44" t="s">
        <v>66</v>
      </c>
      <c r="D487" s="44" t="s">
        <v>513</v>
      </c>
      <c r="E487" s="44" t="s">
        <v>516</v>
      </c>
      <c r="F487" s="44" t="s">
        <v>515</v>
      </c>
      <c r="G487" s="44">
        <v>1111122</v>
      </c>
      <c r="H487" s="44">
        <v>10</v>
      </c>
      <c r="I487" s="44">
        <v>50</v>
      </c>
      <c r="J487" s="44">
        <v>0</v>
      </c>
      <c r="K487" s="44">
        <v>10</v>
      </c>
      <c r="L487" s="44">
        <v>0</v>
      </c>
      <c r="M487" s="44">
        <v>0</v>
      </c>
      <c r="N487" s="44">
        <v>50</v>
      </c>
    </row>
    <row r="488" spans="1:14">
      <c r="A488" s="44" t="str">
        <f>VLOOKUP(E488,來源檔!B:C,2,0)</f>
        <v>次世代莫德納</v>
      </c>
      <c r="B488" s="44">
        <v>487</v>
      </c>
      <c r="C488" s="44" t="s">
        <v>66</v>
      </c>
      <c r="D488" s="44" t="s">
        <v>513</v>
      </c>
      <c r="E488" s="44" t="s">
        <v>536</v>
      </c>
      <c r="F488" s="44" t="s">
        <v>515</v>
      </c>
      <c r="G488" s="44">
        <v>1111205</v>
      </c>
      <c r="H488" s="44">
        <v>0</v>
      </c>
      <c r="I488" s="44">
        <v>10</v>
      </c>
      <c r="J488" s="44">
        <v>0</v>
      </c>
      <c r="K488" s="44">
        <v>0</v>
      </c>
      <c r="L488" s="44">
        <v>0</v>
      </c>
      <c r="M488" s="44">
        <v>0</v>
      </c>
      <c r="N488" s="44">
        <v>10</v>
      </c>
    </row>
    <row r="489" spans="1:14">
      <c r="A489" s="44" t="str">
        <f>VLOOKUP(E489,來源檔!B:C,2,0)</f>
        <v>莫德納</v>
      </c>
      <c r="B489" s="44">
        <v>488</v>
      </c>
      <c r="C489" s="44" t="s">
        <v>66</v>
      </c>
      <c r="D489" s="44" t="s">
        <v>525</v>
      </c>
      <c r="E489" s="44" t="s">
        <v>526</v>
      </c>
      <c r="F489" s="44" t="s">
        <v>515</v>
      </c>
      <c r="G489" s="44">
        <v>1111205</v>
      </c>
      <c r="H489" s="44">
        <v>0</v>
      </c>
      <c r="I489" s="44">
        <v>10</v>
      </c>
      <c r="J489" s="44">
        <v>0</v>
      </c>
      <c r="K489" s="44">
        <v>0</v>
      </c>
      <c r="L489" s="44">
        <v>0</v>
      </c>
      <c r="M489" s="44">
        <v>0</v>
      </c>
      <c r="N489" s="44">
        <v>10</v>
      </c>
    </row>
    <row r="490" spans="1:14">
      <c r="A490" s="44" t="str">
        <f>VLOOKUP(E490,來源檔!B:C,2,0)</f>
        <v>嬰幼兒莫德納(6個月至5歲)</v>
      </c>
      <c r="B490" s="44">
        <v>489</v>
      </c>
      <c r="C490" s="44" t="s">
        <v>66</v>
      </c>
      <c r="D490" s="44" t="s">
        <v>525</v>
      </c>
      <c r="E490" s="44" t="s">
        <v>533</v>
      </c>
      <c r="F490" s="44" t="s">
        <v>515</v>
      </c>
      <c r="G490" s="44">
        <v>1111122</v>
      </c>
      <c r="H490" s="44">
        <v>10</v>
      </c>
      <c r="I490" s="44">
        <v>0</v>
      </c>
      <c r="J490" s="44">
        <v>5</v>
      </c>
      <c r="K490" s="44">
        <v>2</v>
      </c>
      <c r="L490" s="44">
        <v>0</v>
      </c>
      <c r="M490" s="44">
        <v>0</v>
      </c>
      <c r="N490" s="44">
        <v>3</v>
      </c>
    </row>
    <row r="491" spans="1:14">
      <c r="A491" s="44" t="str">
        <f>VLOOKUP(E491,來源檔!B:C,2,0)</f>
        <v>Novavax</v>
      </c>
      <c r="B491" s="44">
        <v>490</v>
      </c>
      <c r="C491" s="44" t="s">
        <v>66</v>
      </c>
      <c r="D491" s="44" t="s">
        <v>519</v>
      </c>
      <c r="E491" s="44" t="s">
        <v>520</v>
      </c>
      <c r="F491" s="44" t="s">
        <v>515</v>
      </c>
      <c r="G491" s="44">
        <v>1111231</v>
      </c>
      <c r="H491" s="44">
        <v>10</v>
      </c>
      <c r="I491" s="44">
        <v>0</v>
      </c>
      <c r="J491" s="44">
        <v>0</v>
      </c>
      <c r="K491" s="44">
        <v>2</v>
      </c>
      <c r="L491" s="44">
        <v>0</v>
      </c>
      <c r="M491" s="44">
        <v>0</v>
      </c>
      <c r="N491" s="44">
        <v>8</v>
      </c>
    </row>
    <row r="492" spans="1:14">
      <c r="A492" s="44" t="str">
        <f>VLOOKUP(E492,來源檔!B:C,2,0)</f>
        <v>次世代莫德納</v>
      </c>
      <c r="B492" s="44">
        <v>491</v>
      </c>
      <c r="C492" s="44" t="s">
        <v>66</v>
      </c>
      <c r="D492" s="44" t="s">
        <v>513</v>
      </c>
      <c r="E492" s="44" t="s">
        <v>514</v>
      </c>
      <c r="F492" s="44" t="s">
        <v>515</v>
      </c>
      <c r="G492" s="44">
        <v>1111108</v>
      </c>
      <c r="H492" s="44">
        <v>1</v>
      </c>
      <c r="I492" s="44">
        <v>0</v>
      </c>
      <c r="J492" s="44">
        <v>0</v>
      </c>
      <c r="K492" s="44">
        <v>1</v>
      </c>
      <c r="L492" s="44">
        <v>0</v>
      </c>
      <c r="M492" s="44">
        <v>0</v>
      </c>
      <c r="N492" s="44">
        <v>0</v>
      </c>
    </row>
    <row r="493" spans="1:14">
      <c r="A493" s="44" t="str">
        <f>VLOOKUP(E493,來源檔!B:C,2,0)</f>
        <v>次世代莫德納</v>
      </c>
      <c r="B493" s="44">
        <v>492</v>
      </c>
      <c r="C493" s="44" t="s">
        <v>122</v>
      </c>
      <c r="D493" s="44" t="s">
        <v>513</v>
      </c>
      <c r="E493" s="44" t="s">
        <v>516</v>
      </c>
      <c r="F493" s="44" t="s">
        <v>515</v>
      </c>
      <c r="G493" s="44">
        <v>1111122</v>
      </c>
      <c r="H493" s="44">
        <v>167</v>
      </c>
      <c r="I493" s="44">
        <v>1418</v>
      </c>
      <c r="J493" s="44">
        <v>1128</v>
      </c>
      <c r="K493" s="44">
        <v>0</v>
      </c>
      <c r="L493" s="44">
        <v>0</v>
      </c>
      <c r="M493" s="44">
        <v>0</v>
      </c>
      <c r="N493" s="44">
        <v>457</v>
      </c>
    </row>
    <row r="494" spans="1:14">
      <c r="A494" s="44" t="str">
        <f>VLOOKUP(E494,來源檔!B:C,2,0)</f>
        <v>嬰幼兒BNT(6個月至4歲)</v>
      </c>
      <c r="B494" s="44">
        <v>493</v>
      </c>
      <c r="C494" s="44" t="s">
        <v>122</v>
      </c>
      <c r="D494" s="44" t="s">
        <v>517</v>
      </c>
      <c r="E494" s="44" t="s">
        <v>540</v>
      </c>
      <c r="F494" s="44" t="s">
        <v>515</v>
      </c>
      <c r="G494" s="44">
        <v>1111114</v>
      </c>
      <c r="H494" s="44">
        <v>0</v>
      </c>
      <c r="I494" s="44">
        <v>8</v>
      </c>
      <c r="J494" s="44">
        <v>8</v>
      </c>
      <c r="K494" s="44">
        <v>0</v>
      </c>
      <c r="L494" s="44">
        <v>0</v>
      </c>
      <c r="M494" s="44">
        <v>0</v>
      </c>
      <c r="N494" s="44">
        <v>0</v>
      </c>
    </row>
    <row r="495" spans="1:14">
      <c r="A495" s="44" t="str">
        <f>VLOOKUP(E495,來源檔!B:C,2,0)</f>
        <v>嬰幼兒BNT(6個月至4歲)</v>
      </c>
      <c r="B495" s="44">
        <v>494</v>
      </c>
      <c r="C495" s="44" t="s">
        <v>122</v>
      </c>
      <c r="D495" s="44" t="s">
        <v>517</v>
      </c>
      <c r="E495" s="44" t="s">
        <v>538</v>
      </c>
      <c r="F495" s="44" t="s">
        <v>515</v>
      </c>
      <c r="G495" s="44">
        <v>1120110</v>
      </c>
      <c r="H495" s="44">
        <v>0</v>
      </c>
      <c r="I495" s="44">
        <v>50</v>
      </c>
      <c r="J495" s="44">
        <v>20</v>
      </c>
      <c r="K495" s="44">
        <v>0</v>
      </c>
      <c r="L495" s="44">
        <v>0</v>
      </c>
      <c r="M495" s="44">
        <v>0</v>
      </c>
      <c r="N495" s="44">
        <v>30</v>
      </c>
    </row>
    <row r="496" spans="1:14">
      <c r="A496" s="44" t="str">
        <f>VLOOKUP(E496,來源檔!B:C,2,0)</f>
        <v>次世代莫德納</v>
      </c>
      <c r="B496" s="44">
        <v>495</v>
      </c>
      <c r="C496" s="44" t="s">
        <v>122</v>
      </c>
      <c r="D496" s="44" t="s">
        <v>513</v>
      </c>
      <c r="E496" s="44" t="s">
        <v>541</v>
      </c>
      <c r="F496" s="44" t="s">
        <v>515</v>
      </c>
      <c r="G496" s="44">
        <v>1111031</v>
      </c>
      <c r="H496" s="44">
        <v>0</v>
      </c>
      <c r="I496" s="44">
        <v>882</v>
      </c>
      <c r="J496" s="44">
        <v>882</v>
      </c>
      <c r="K496" s="44">
        <v>0</v>
      </c>
      <c r="L496" s="44">
        <v>0</v>
      </c>
      <c r="M496" s="44">
        <v>0</v>
      </c>
      <c r="N496" s="44">
        <v>0</v>
      </c>
    </row>
    <row r="497" spans="1:14">
      <c r="A497" s="44" t="str">
        <f>VLOOKUP(E497,來源檔!B:C,2,0)</f>
        <v>次世代莫德納</v>
      </c>
      <c r="B497" s="44">
        <v>496</v>
      </c>
      <c r="C497" s="44" t="s">
        <v>122</v>
      </c>
      <c r="D497" s="44" t="s">
        <v>513</v>
      </c>
      <c r="E497" s="44" t="s">
        <v>514</v>
      </c>
      <c r="F497" s="44" t="s">
        <v>515</v>
      </c>
      <c r="G497" s="44">
        <v>1111108</v>
      </c>
      <c r="H497" s="44">
        <v>0</v>
      </c>
      <c r="I497" s="44">
        <v>103</v>
      </c>
      <c r="J497" s="44">
        <v>103</v>
      </c>
      <c r="K497" s="44">
        <v>0</v>
      </c>
      <c r="L497" s="44">
        <v>0</v>
      </c>
      <c r="M497" s="44">
        <v>0</v>
      </c>
      <c r="N497" s="44">
        <v>0</v>
      </c>
    </row>
    <row r="498" spans="1:14">
      <c r="A498" s="44" t="str">
        <f>VLOOKUP(E498,來源檔!B:C,2,0)</f>
        <v>嬰幼兒BNT(6個月至4歲)</v>
      </c>
      <c r="B498" s="44">
        <v>497</v>
      </c>
      <c r="C498" s="44" t="s">
        <v>122</v>
      </c>
      <c r="D498" s="44" t="s">
        <v>517</v>
      </c>
      <c r="E498" s="44" t="s">
        <v>534</v>
      </c>
      <c r="F498" s="44" t="s">
        <v>515</v>
      </c>
      <c r="G498" s="44">
        <v>1111220</v>
      </c>
      <c r="H498" s="44">
        <v>0</v>
      </c>
      <c r="I498" s="44">
        <v>16</v>
      </c>
      <c r="J498" s="44">
        <v>16</v>
      </c>
      <c r="K498" s="44">
        <v>0</v>
      </c>
      <c r="L498" s="44">
        <v>0</v>
      </c>
      <c r="M498" s="44">
        <v>0</v>
      </c>
      <c r="N498" s="44">
        <v>0</v>
      </c>
    </row>
    <row r="499" spans="1:14">
      <c r="A499" s="44" t="str">
        <f>VLOOKUP(E499,來源檔!B:C,2,0)</f>
        <v>兒童BNT(5歲至11歲)</v>
      </c>
      <c r="B499" s="44">
        <v>498</v>
      </c>
      <c r="C499" s="44" t="s">
        <v>122</v>
      </c>
      <c r="D499" s="44" t="s">
        <v>517</v>
      </c>
      <c r="E499" s="44" t="s">
        <v>530</v>
      </c>
      <c r="F499" s="44" t="s">
        <v>515</v>
      </c>
      <c r="G499" s="44">
        <v>1111128</v>
      </c>
      <c r="H499" s="44">
        <v>0</v>
      </c>
      <c r="I499" s="44">
        <v>55</v>
      </c>
      <c r="J499" s="44">
        <v>38</v>
      </c>
      <c r="K499" s="44">
        <v>0</v>
      </c>
      <c r="L499" s="44">
        <v>0</v>
      </c>
      <c r="M499" s="44">
        <v>0</v>
      </c>
      <c r="N499" s="44">
        <v>17</v>
      </c>
    </row>
    <row r="500" spans="1:14">
      <c r="A500" s="44" t="str">
        <f>VLOOKUP(E500,來源檔!B:C,2,0)</f>
        <v>莫德納</v>
      </c>
      <c r="B500" s="44">
        <v>499</v>
      </c>
      <c r="C500" s="44" t="s">
        <v>122</v>
      </c>
      <c r="D500" s="44" t="s">
        <v>525</v>
      </c>
      <c r="E500" s="44" t="s">
        <v>531</v>
      </c>
      <c r="F500" s="44" t="s">
        <v>515</v>
      </c>
      <c r="G500" s="44">
        <v>1111108</v>
      </c>
      <c r="H500" s="44">
        <v>10</v>
      </c>
      <c r="I500" s="44">
        <v>0</v>
      </c>
      <c r="J500" s="44">
        <v>10</v>
      </c>
      <c r="K500" s="44">
        <v>0</v>
      </c>
      <c r="L500" s="44">
        <v>0</v>
      </c>
      <c r="M500" s="44">
        <v>0</v>
      </c>
      <c r="N500" s="44">
        <v>0</v>
      </c>
    </row>
    <row r="501" spans="1:14">
      <c r="A501" s="44" t="str">
        <f>VLOOKUP(E501,來源檔!B:C,2,0)</f>
        <v>莫德納</v>
      </c>
      <c r="B501" s="44">
        <v>500</v>
      </c>
      <c r="C501" s="44" t="s">
        <v>122</v>
      </c>
      <c r="D501" s="44" t="s">
        <v>525</v>
      </c>
      <c r="E501" s="44" t="s">
        <v>526</v>
      </c>
      <c r="F501" s="44" t="s">
        <v>515</v>
      </c>
      <c r="G501" s="44">
        <v>1111205</v>
      </c>
      <c r="H501" s="44">
        <v>0</v>
      </c>
      <c r="I501" s="44">
        <v>48</v>
      </c>
      <c r="J501" s="44">
        <v>42</v>
      </c>
      <c r="K501" s="44">
        <v>0</v>
      </c>
      <c r="L501" s="44">
        <v>0</v>
      </c>
      <c r="M501" s="44">
        <v>0</v>
      </c>
      <c r="N501" s="44">
        <v>6</v>
      </c>
    </row>
    <row r="502" spans="1:14">
      <c r="A502" s="44" t="str">
        <f>VLOOKUP(E502,來源檔!B:C,2,0)</f>
        <v>嬰幼兒莫德納(6個月至5歲)</v>
      </c>
      <c r="B502" s="44">
        <v>501</v>
      </c>
      <c r="C502" s="44" t="s">
        <v>122</v>
      </c>
      <c r="D502" s="44" t="s">
        <v>525</v>
      </c>
      <c r="E502" s="44" t="s">
        <v>533</v>
      </c>
      <c r="F502" s="44" t="s">
        <v>515</v>
      </c>
      <c r="G502" s="44">
        <v>1111122</v>
      </c>
      <c r="H502" s="44">
        <v>20</v>
      </c>
      <c r="I502" s="44">
        <v>116</v>
      </c>
      <c r="J502" s="44">
        <v>135</v>
      </c>
      <c r="K502" s="44">
        <v>1</v>
      </c>
      <c r="L502" s="44">
        <v>0</v>
      </c>
      <c r="M502" s="44">
        <v>0</v>
      </c>
      <c r="N502" s="44">
        <v>0</v>
      </c>
    </row>
    <row r="503" spans="1:14">
      <c r="A503" s="44" t="str">
        <f>VLOOKUP(E503,來源檔!B:C,2,0)</f>
        <v>嬰幼兒莫德納(6個月至5歲)</v>
      </c>
      <c r="B503" s="44">
        <v>502</v>
      </c>
      <c r="C503" s="44" t="s">
        <v>122</v>
      </c>
      <c r="D503" s="44" t="s">
        <v>525</v>
      </c>
      <c r="E503" s="44" t="s">
        <v>542</v>
      </c>
      <c r="F503" s="44" t="s">
        <v>515</v>
      </c>
      <c r="G503" s="44">
        <v>1111205</v>
      </c>
      <c r="H503" s="44">
        <v>0</v>
      </c>
      <c r="I503" s="44">
        <v>50</v>
      </c>
      <c r="J503" s="44">
        <v>4</v>
      </c>
      <c r="K503" s="44">
        <v>0</v>
      </c>
      <c r="L503" s="44">
        <v>0</v>
      </c>
      <c r="M503" s="44">
        <v>0</v>
      </c>
      <c r="N503" s="44">
        <v>46</v>
      </c>
    </row>
    <row r="504" spans="1:14">
      <c r="A504" s="44" t="str">
        <f>VLOOKUP(E504,來源檔!B:C,2,0)</f>
        <v>兒童BNT(5歲至11歲)</v>
      </c>
      <c r="B504" s="44">
        <v>503</v>
      </c>
      <c r="C504" s="44" t="s">
        <v>122</v>
      </c>
      <c r="D504" s="44" t="s">
        <v>517</v>
      </c>
      <c r="E504" s="44" t="s">
        <v>521</v>
      </c>
      <c r="F504" s="44" t="s">
        <v>515</v>
      </c>
      <c r="G504" s="44">
        <v>1111114</v>
      </c>
      <c r="H504" s="44">
        <v>0</v>
      </c>
      <c r="I504" s="44">
        <v>8</v>
      </c>
      <c r="J504" s="44">
        <v>8</v>
      </c>
      <c r="K504" s="44">
        <v>0</v>
      </c>
      <c r="L504" s="44">
        <v>0</v>
      </c>
      <c r="M504" s="44">
        <v>0</v>
      </c>
      <c r="N504" s="44">
        <v>0</v>
      </c>
    </row>
    <row r="505" spans="1:14">
      <c r="A505" s="44" t="str">
        <f>VLOOKUP(E505,來源檔!B:C,2,0)</f>
        <v>莫德納</v>
      </c>
      <c r="B505" s="44">
        <v>504</v>
      </c>
      <c r="C505" s="44" t="s">
        <v>122</v>
      </c>
      <c r="D505" s="44" t="s">
        <v>525</v>
      </c>
      <c r="E505" s="44" t="s">
        <v>537</v>
      </c>
      <c r="F505" s="44" t="s">
        <v>515</v>
      </c>
      <c r="G505" s="44">
        <v>1111122</v>
      </c>
      <c r="H505" s="44">
        <v>9</v>
      </c>
      <c r="I505" s="44">
        <v>5</v>
      </c>
      <c r="J505" s="44">
        <v>12</v>
      </c>
      <c r="K505" s="44">
        <v>2</v>
      </c>
      <c r="L505" s="44">
        <v>0</v>
      </c>
      <c r="M505" s="44">
        <v>0</v>
      </c>
      <c r="N505" s="44">
        <v>0</v>
      </c>
    </row>
    <row r="506" spans="1:14">
      <c r="A506" s="44" t="str">
        <f>VLOOKUP(E506,來源檔!B:C,2,0)</f>
        <v>兒童BNT(5歲至11歲)</v>
      </c>
      <c r="B506" s="44">
        <v>505</v>
      </c>
      <c r="C506" s="44" t="s">
        <v>122</v>
      </c>
      <c r="D506" s="44" t="s">
        <v>517</v>
      </c>
      <c r="E506" s="44" t="s">
        <v>518</v>
      </c>
      <c r="F506" s="44" t="s">
        <v>515</v>
      </c>
      <c r="G506" s="44">
        <v>1111220</v>
      </c>
      <c r="H506" s="44">
        <v>0</v>
      </c>
      <c r="I506" s="44">
        <v>5</v>
      </c>
      <c r="J506" s="44">
        <v>0</v>
      </c>
      <c r="K506" s="44">
        <v>0</v>
      </c>
      <c r="L506" s="44">
        <v>0</v>
      </c>
      <c r="M506" s="44">
        <v>0</v>
      </c>
      <c r="N506" s="44">
        <v>5</v>
      </c>
    </row>
    <row r="507" spans="1:14">
      <c r="A507" s="44" t="str">
        <f>VLOOKUP(E507,來源檔!B:C,2,0)</f>
        <v>高端</v>
      </c>
      <c r="B507" s="44">
        <v>506</v>
      </c>
      <c r="C507" s="44" t="s">
        <v>122</v>
      </c>
      <c r="D507" s="44" t="s">
        <v>527</v>
      </c>
      <c r="E507" s="44" t="s">
        <v>528</v>
      </c>
      <c r="F507" s="44" t="s">
        <v>529</v>
      </c>
      <c r="G507" s="44">
        <v>1111109</v>
      </c>
      <c r="H507" s="44">
        <v>0</v>
      </c>
      <c r="I507" s="44">
        <v>1</v>
      </c>
      <c r="J507" s="44">
        <v>0</v>
      </c>
      <c r="K507" s="44">
        <v>0</v>
      </c>
      <c r="L507" s="44">
        <v>0</v>
      </c>
      <c r="M507" s="44">
        <v>0</v>
      </c>
      <c r="N507" s="44">
        <v>1</v>
      </c>
    </row>
    <row r="508" spans="1:14">
      <c r="A508" s="44" t="str">
        <f>VLOOKUP(E508,來源檔!B:C,2,0)</f>
        <v>成人BNT</v>
      </c>
      <c r="B508" s="44">
        <v>507</v>
      </c>
      <c r="C508" s="44" t="s">
        <v>122</v>
      </c>
      <c r="D508" s="44" t="s">
        <v>517</v>
      </c>
      <c r="E508" s="44" t="s">
        <v>532</v>
      </c>
      <c r="F508" s="44" t="s">
        <v>515</v>
      </c>
      <c r="G508" s="44">
        <v>1111208</v>
      </c>
      <c r="H508" s="44">
        <v>0</v>
      </c>
      <c r="I508" s="44">
        <v>61</v>
      </c>
      <c r="J508" s="44">
        <v>57</v>
      </c>
      <c r="K508" s="44">
        <v>0</v>
      </c>
      <c r="L508" s="44">
        <v>0</v>
      </c>
      <c r="M508" s="44">
        <v>0</v>
      </c>
      <c r="N508" s="44">
        <v>4</v>
      </c>
    </row>
    <row r="509" spans="1:14">
      <c r="A509" s="44" t="str">
        <f>VLOOKUP(E509,來源檔!B:C,2,0)</f>
        <v>嬰幼兒莫德納(6個月至5歲)</v>
      </c>
      <c r="B509" s="44">
        <v>508</v>
      </c>
      <c r="C509" s="44" t="s">
        <v>122</v>
      </c>
      <c r="D509" s="44" t="s">
        <v>525</v>
      </c>
      <c r="E509" s="44" t="s">
        <v>535</v>
      </c>
      <c r="F509" s="44" t="s">
        <v>515</v>
      </c>
      <c r="G509" s="44">
        <v>1111108</v>
      </c>
      <c r="H509" s="44">
        <v>0</v>
      </c>
      <c r="I509" s="44">
        <v>5</v>
      </c>
      <c r="J509" s="44">
        <v>5</v>
      </c>
      <c r="K509" s="44">
        <v>0</v>
      </c>
      <c r="L509" s="44">
        <v>0</v>
      </c>
      <c r="M509" s="44">
        <v>0</v>
      </c>
      <c r="N509" s="44">
        <v>0</v>
      </c>
    </row>
    <row r="510" spans="1:14">
      <c r="A510" s="44" t="str">
        <f>VLOOKUP(E510,來源檔!B:C,2,0)</f>
        <v>Novavax</v>
      </c>
      <c r="B510" s="44">
        <v>509</v>
      </c>
      <c r="C510" s="44" t="s">
        <v>122</v>
      </c>
      <c r="D510" s="44" t="s">
        <v>519</v>
      </c>
      <c r="E510" s="44" t="s">
        <v>520</v>
      </c>
      <c r="F510" s="44" t="s">
        <v>515</v>
      </c>
      <c r="G510" s="44">
        <v>1111231</v>
      </c>
      <c r="H510" s="44">
        <v>20</v>
      </c>
      <c r="I510" s="44">
        <v>10</v>
      </c>
      <c r="J510" s="44">
        <v>30</v>
      </c>
      <c r="K510" s="44">
        <v>0</v>
      </c>
      <c r="L510" s="44">
        <v>0</v>
      </c>
      <c r="M510" s="44">
        <v>0</v>
      </c>
      <c r="N510" s="44">
        <v>0</v>
      </c>
    </row>
    <row r="511" spans="1:14">
      <c r="A511" s="44" t="str">
        <f>VLOOKUP(E511,來源檔!B:C,2,0)</f>
        <v>次世代莫德納</v>
      </c>
      <c r="B511" s="44">
        <v>510</v>
      </c>
      <c r="C511" s="44" t="s">
        <v>122</v>
      </c>
      <c r="D511" s="44" t="s">
        <v>513</v>
      </c>
      <c r="E511" s="44" t="s">
        <v>536</v>
      </c>
      <c r="F511" s="44" t="s">
        <v>515</v>
      </c>
      <c r="G511" s="44">
        <v>1111205</v>
      </c>
      <c r="H511" s="44">
        <v>0</v>
      </c>
      <c r="I511" s="44">
        <v>264</v>
      </c>
      <c r="J511" s="44">
        <v>125</v>
      </c>
      <c r="K511" s="44">
        <v>0</v>
      </c>
      <c r="L511" s="44">
        <v>0</v>
      </c>
      <c r="M511" s="44">
        <v>0</v>
      </c>
      <c r="N511" s="44">
        <v>139</v>
      </c>
    </row>
    <row r="512" spans="1:14">
      <c r="A512" s="44" t="str">
        <f>VLOOKUP(E512,來源檔!B:C,2,0)</f>
        <v>次世代莫德納</v>
      </c>
      <c r="B512" s="44">
        <v>511</v>
      </c>
      <c r="C512" s="44" t="s">
        <v>166</v>
      </c>
      <c r="D512" s="44" t="s">
        <v>513</v>
      </c>
      <c r="E512" s="44" t="s">
        <v>536</v>
      </c>
      <c r="F512" s="44" t="s">
        <v>515</v>
      </c>
      <c r="G512" s="44">
        <v>1111205</v>
      </c>
      <c r="H512" s="44">
        <v>0</v>
      </c>
      <c r="I512" s="44">
        <v>100</v>
      </c>
      <c r="J512" s="44">
        <v>35</v>
      </c>
      <c r="K512" s="44">
        <v>4</v>
      </c>
      <c r="L512" s="44">
        <v>0</v>
      </c>
      <c r="M512" s="44">
        <v>0</v>
      </c>
      <c r="N512" s="44">
        <v>61</v>
      </c>
    </row>
    <row r="513" spans="1:14">
      <c r="A513" s="44" t="str">
        <f>VLOOKUP(E513,來源檔!B:C,2,0)</f>
        <v>成人BNT</v>
      </c>
      <c r="B513" s="44">
        <v>512</v>
      </c>
      <c r="C513" s="44" t="s">
        <v>166</v>
      </c>
      <c r="D513" s="44" t="s">
        <v>517</v>
      </c>
      <c r="E513" s="44" t="s">
        <v>532</v>
      </c>
      <c r="F513" s="44" t="s">
        <v>515</v>
      </c>
      <c r="G513" s="44">
        <v>1111208</v>
      </c>
      <c r="H513" s="44">
        <v>0</v>
      </c>
      <c r="I513" s="44">
        <v>147</v>
      </c>
      <c r="J513" s="44">
        <v>49</v>
      </c>
      <c r="K513" s="44">
        <v>0</v>
      </c>
      <c r="L513" s="44">
        <v>0</v>
      </c>
      <c r="M513" s="44">
        <v>0</v>
      </c>
      <c r="N513" s="44">
        <v>98</v>
      </c>
    </row>
    <row r="514" spans="1:14">
      <c r="A514" s="44" t="str">
        <f>VLOOKUP(E514,來源檔!B:C,2,0)</f>
        <v>嬰幼兒莫德納(6個月至5歲)</v>
      </c>
      <c r="B514" s="44">
        <v>513</v>
      </c>
      <c r="C514" s="44" t="s">
        <v>166</v>
      </c>
      <c r="D514" s="44" t="s">
        <v>525</v>
      </c>
      <c r="E514" s="44" t="s">
        <v>542</v>
      </c>
      <c r="F514" s="44" t="s">
        <v>515</v>
      </c>
      <c r="G514" s="44">
        <v>1111205</v>
      </c>
      <c r="H514" s="44">
        <v>0</v>
      </c>
      <c r="I514" s="44">
        <v>20</v>
      </c>
      <c r="J514" s="44">
        <v>0</v>
      </c>
      <c r="K514" s="44">
        <v>0</v>
      </c>
      <c r="L514" s="44">
        <v>0</v>
      </c>
      <c r="M514" s="44">
        <v>0</v>
      </c>
      <c r="N514" s="44">
        <v>20</v>
      </c>
    </row>
    <row r="515" spans="1:14">
      <c r="A515" s="44" t="str">
        <f>VLOOKUP(E515,來源檔!B:C,2,0)</f>
        <v>嬰幼兒莫德納(6個月至5歲)</v>
      </c>
      <c r="B515" s="44">
        <v>514</v>
      </c>
      <c r="C515" s="44" t="s">
        <v>166</v>
      </c>
      <c r="D515" s="44" t="s">
        <v>525</v>
      </c>
      <c r="E515" s="44" t="s">
        <v>533</v>
      </c>
      <c r="F515" s="44" t="s">
        <v>515</v>
      </c>
      <c r="G515" s="44">
        <v>1111122</v>
      </c>
      <c r="H515" s="44">
        <v>30</v>
      </c>
      <c r="I515" s="44">
        <v>75</v>
      </c>
      <c r="J515" s="44">
        <v>84</v>
      </c>
      <c r="K515" s="44">
        <v>3</v>
      </c>
      <c r="L515" s="44">
        <v>0</v>
      </c>
      <c r="M515" s="44">
        <v>0</v>
      </c>
      <c r="N515" s="44">
        <v>18</v>
      </c>
    </row>
    <row r="516" spans="1:14">
      <c r="A516" s="44" t="str">
        <f>VLOOKUP(E516,來源檔!B:C,2,0)</f>
        <v>嬰幼兒BNT(6個月至4歲)</v>
      </c>
      <c r="B516" s="44">
        <v>515</v>
      </c>
      <c r="C516" s="44" t="s">
        <v>166</v>
      </c>
      <c r="D516" s="44" t="s">
        <v>517</v>
      </c>
      <c r="E516" s="44" t="s">
        <v>539</v>
      </c>
      <c r="F516" s="44" t="s">
        <v>515</v>
      </c>
      <c r="G516" s="44">
        <v>1111128</v>
      </c>
      <c r="H516" s="44">
        <v>0</v>
      </c>
      <c r="I516" s="44">
        <v>4</v>
      </c>
      <c r="J516" s="44">
        <v>4</v>
      </c>
      <c r="K516" s="44">
        <v>0</v>
      </c>
      <c r="L516" s="44">
        <v>0</v>
      </c>
      <c r="M516" s="44">
        <v>0</v>
      </c>
      <c r="N516" s="44">
        <v>0</v>
      </c>
    </row>
    <row r="517" spans="1:14">
      <c r="A517" s="44" t="str">
        <f>VLOOKUP(E517,來源檔!B:C,2,0)</f>
        <v>嬰幼兒BNT(6個月至4歲)</v>
      </c>
      <c r="B517" s="44">
        <v>516</v>
      </c>
      <c r="C517" s="44" t="s">
        <v>166</v>
      </c>
      <c r="D517" s="44" t="s">
        <v>517</v>
      </c>
      <c r="E517" s="44" t="s">
        <v>540</v>
      </c>
      <c r="F517" s="44" t="s">
        <v>515</v>
      </c>
      <c r="G517" s="44">
        <v>1111114</v>
      </c>
      <c r="H517" s="44">
        <v>0</v>
      </c>
      <c r="I517" s="44">
        <v>13</v>
      </c>
      <c r="J517" s="44">
        <v>13</v>
      </c>
      <c r="K517" s="44">
        <v>0</v>
      </c>
      <c r="L517" s="44">
        <v>0</v>
      </c>
      <c r="M517" s="44">
        <v>0</v>
      </c>
      <c r="N517" s="44">
        <v>0</v>
      </c>
    </row>
    <row r="518" spans="1:14">
      <c r="A518" s="44" t="str">
        <f>VLOOKUP(E518,來源檔!B:C,2,0)</f>
        <v>高端</v>
      </c>
      <c r="B518" s="44">
        <v>517</v>
      </c>
      <c r="C518" s="44" t="s">
        <v>166</v>
      </c>
      <c r="D518" s="44" t="s">
        <v>527</v>
      </c>
      <c r="E518" s="44" t="s">
        <v>545</v>
      </c>
      <c r="F518" s="44" t="s">
        <v>515</v>
      </c>
      <c r="G518" s="44">
        <v>1111115</v>
      </c>
      <c r="H518" s="44">
        <v>0</v>
      </c>
      <c r="I518" s="44">
        <v>5</v>
      </c>
      <c r="J518" s="44">
        <v>5</v>
      </c>
      <c r="K518" s="44">
        <v>0</v>
      </c>
      <c r="L518" s="44">
        <v>0</v>
      </c>
      <c r="M518" s="44">
        <v>0</v>
      </c>
      <c r="N518" s="44">
        <v>0</v>
      </c>
    </row>
    <row r="519" spans="1:14">
      <c r="A519" s="44" t="str">
        <f>VLOOKUP(E519,來源檔!B:C,2,0)</f>
        <v>Novavax</v>
      </c>
      <c r="B519" s="44">
        <v>518</v>
      </c>
      <c r="C519" s="44" t="s">
        <v>166</v>
      </c>
      <c r="D519" s="44" t="s">
        <v>519</v>
      </c>
      <c r="E519" s="44" t="s">
        <v>520</v>
      </c>
      <c r="F519" s="44" t="s">
        <v>515</v>
      </c>
      <c r="G519" s="44">
        <v>1111231</v>
      </c>
      <c r="H519" s="44">
        <v>25</v>
      </c>
      <c r="I519" s="44">
        <v>0</v>
      </c>
      <c r="J519" s="44">
        <v>7</v>
      </c>
      <c r="K519" s="44">
        <v>2</v>
      </c>
      <c r="L519" s="44">
        <v>0</v>
      </c>
      <c r="M519" s="44">
        <v>0</v>
      </c>
      <c r="N519" s="44">
        <v>16</v>
      </c>
    </row>
    <row r="520" spans="1:14">
      <c r="A520" s="44" t="str">
        <f>VLOOKUP(E520,來源檔!B:C,2,0)</f>
        <v>兒童BNT(5歲至11歲)</v>
      </c>
      <c r="B520" s="44">
        <v>519</v>
      </c>
      <c r="C520" s="44" t="s">
        <v>166</v>
      </c>
      <c r="D520" s="44" t="s">
        <v>517</v>
      </c>
      <c r="E520" s="44" t="s">
        <v>522</v>
      </c>
      <c r="F520" s="44" t="s">
        <v>515</v>
      </c>
      <c r="G520" s="44">
        <v>1111107</v>
      </c>
      <c r="H520" s="44">
        <v>0</v>
      </c>
      <c r="I520" s="44">
        <v>6</v>
      </c>
      <c r="J520" s="44">
        <v>6</v>
      </c>
      <c r="K520" s="44">
        <v>0</v>
      </c>
      <c r="L520" s="44">
        <v>0</v>
      </c>
      <c r="M520" s="44">
        <v>0</v>
      </c>
      <c r="N520" s="44">
        <v>0</v>
      </c>
    </row>
    <row r="521" spans="1:14">
      <c r="A521" s="44" t="str">
        <f>VLOOKUP(E521,來源檔!B:C,2,0)</f>
        <v>兒童BNT(5歲至11歲)</v>
      </c>
      <c r="B521" s="44">
        <v>520</v>
      </c>
      <c r="C521" s="44" t="s">
        <v>166</v>
      </c>
      <c r="D521" s="44" t="s">
        <v>517</v>
      </c>
      <c r="E521" s="44" t="s">
        <v>521</v>
      </c>
      <c r="F521" s="44" t="s">
        <v>515</v>
      </c>
      <c r="G521" s="44">
        <v>1111114</v>
      </c>
      <c r="H521" s="44">
        <v>0</v>
      </c>
      <c r="I521" s="44">
        <v>10</v>
      </c>
      <c r="J521" s="44">
        <v>10</v>
      </c>
      <c r="K521" s="44">
        <v>0</v>
      </c>
      <c r="L521" s="44">
        <v>0</v>
      </c>
      <c r="M521" s="44">
        <v>0</v>
      </c>
      <c r="N521" s="44">
        <v>0</v>
      </c>
    </row>
    <row r="522" spans="1:14">
      <c r="A522" s="44" t="str">
        <f>VLOOKUP(E522,來源檔!B:C,2,0)</f>
        <v>兒童BNT(5歲至11歲)</v>
      </c>
      <c r="B522" s="44">
        <v>521</v>
      </c>
      <c r="C522" s="44" t="s">
        <v>166</v>
      </c>
      <c r="D522" s="44" t="s">
        <v>517</v>
      </c>
      <c r="E522" s="44" t="s">
        <v>518</v>
      </c>
      <c r="F522" s="44" t="s">
        <v>515</v>
      </c>
      <c r="G522" s="44">
        <v>1111220</v>
      </c>
      <c r="H522" s="44">
        <v>0</v>
      </c>
      <c r="I522" s="44">
        <v>17</v>
      </c>
      <c r="J522" s="44">
        <v>0</v>
      </c>
      <c r="K522" s="44">
        <v>0</v>
      </c>
      <c r="L522" s="44">
        <v>0</v>
      </c>
      <c r="M522" s="44">
        <v>0</v>
      </c>
      <c r="N522" s="44">
        <v>17</v>
      </c>
    </row>
    <row r="523" spans="1:14">
      <c r="A523" s="44" t="str">
        <f>VLOOKUP(E523,來源檔!B:C,2,0)</f>
        <v>成人BNT</v>
      </c>
      <c r="B523" s="44">
        <v>522</v>
      </c>
      <c r="C523" s="44" t="s">
        <v>166</v>
      </c>
      <c r="D523" s="44" t="s">
        <v>517</v>
      </c>
      <c r="E523" s="44" t="s">
        <v>543</v>
      </c>
      <c r="F523" s="44" t="s">
        <v>515</v>
      </c>
      <c r="G523" s="44">
        <v>1111116</v>
      </c>
      <c r="H523" s="44">
        <v>0</v>
      </c>
      <c r="I523" s="44">
        <v>28</v>
      </c>
      <c r="J523" s="44">
        <v>28</v>
      </c>
      <c r="K523" s="44">
        <v>0</v>
      </c>
      <c r="L523" s="44">
        <v>0</v>
      </c>
      <c r="M523" s="44">
        <v>0</v>
      </c>
      <c r="N523" s="44">
        <v>0</v>
      </c>
    </row>
    <row r="524" spans="1:14">
      <c r="A524" s="44" t="str">
        <f>VLOOKUP(E524,來源檔!B:C,2,0)</f>
        <v>嬰幼兒BNT(6個月至4歲)</v>
      </c>
      <c r="B524" s="44">
        <v>523</v>
      </c>
      <c r="C524" s="44" t="s">
        <v>166</v>
      </c>
      <c r="D524" s="44" t="s">
        <v>517</v>
      </c>
      <c r="E524" s="44" t="s">
        <v>534</v>
      </c>
      <c r="F524" s="44" t="s">
        <v>515</v>
      </c>
      <c r="G524" s="44">
        <v>1111220</v>
      </c>
      <c r="H524" s="44">
        <v>25</v>
      </c>
      <c r="I524" s="44">
        <v>15</v>
      </c>
      <c r="J524" s="44">
        <v>25</v>
      </c>
      <c r="K524" s="44">
        <v>0</v>
      </c>
      <c r="L524" s="44">
        <v>0</v>
      </c>
      <c r="M524" s="44">
        <v>0</v>
      </c>
      <c r="N524" s="44">
        <v>15</v>
      </c>
    </row>
    <row r="525" spans="1:14">
      <c r="A525" s="44" t="str">
        <f>VLOOKUP(E525,來源檔!B:C,2,0)</f>
        <v>次世代莫德納</v>
      </c>
      <c r="B525" s="44">
        <v>524</v>
      </c>
      <c r="C525" s="44" t="s">
        <v>166</v>
      </c>
      <c r="D525" s="44" t="s">
        <v>513</v>
      </c>
      <c r="E525" s="44" t="s">
        <v>516</v>
      </c>
      <c r="F525" s="44" t="s">
        <v>515</v>
      </c>
      <c r="G525" s="44">
        <v>1111122</v>
      </c>
      <c r="H525" s="44">
        <v>20</v>
      </c>
      <c r="I525" s="44">
        <v>142</v>
      </c>
      <c r="J525" s="44">
        <v>110</v>
      </c>
      <c r="K525" s="44">
        <v>15</v>
      </c>
      <c r="L525" s="44">
        <v>0</v>
      </c>
      <c r="M525" s="44">
        <v>0</v>
      </c>
      <c r="N525" s="44">
        <v>37</v>
      </c>
    </row>
    <row r="526" spans="1:14">
      <c r="A526" s="44" t="str">
        <f>VLOOKUP(E526,來源檔!B:C,2,0)</f>
        <v>嬰幼兒BNT(6個月至4歲)</v>
      </c>
      <c r="B526" s="44">
        <v>525</v>
      </c>
      <c r="C526" s="44" t="s">
        <v>166</v>
      </c>
      <c r="D526" s="44" t="s">
        <v>517</v>
      </c>
      <c r="E526" s="44" t="s">
        <v>538</v>
      </c>
      <c r="F526" s="44" t="s">
        <v>515</v>
      </c>
      <c r="G526" s="44">
        <v>1120110</v>
      </c>
      <c r="H526" s="44">
        <v>0</v>
      </c>
      <c r="I526" s="44">
        <v>45</v>
      </c>
      <c r="J526" s="44">
        <v>20</v>
      </c>
      <c r="K526" s="44">
        <v>0</v>
      </c>
      <c r="L526" s="44">
        <v>0</v>
      </c>
      <c r="M526" s="44">
        <v>0</v>
      </c>
      <c r="N526" s="44">
        <v>25</v>
      </c>
    </row>
    <row r="527" spans="1:14">
      <c r="A527" s="44" t="str">
        <f>VLOOKUP(E527,來源檔!B:C,2,0)</f>
        <v>莫德納</v>
      </c>
      <c r="B527" s="44">
        <v>526</v>
      </c>
      <c r="C527" s="44" t="s">
        <v>166</v>
      </c>
      <c r="D527" s="44" t="s">
        <v>525</v>
      </c>
      <c r="E527" s="44" t="s">
        <v>526</v>
      </c>
      <c r="F527" s="44" t="s">
        <v>515</v>
      </c>
      <c r="G527" s="44">
        <v>1111205</v>
      </c>
      <c r="H527" s="44">
        <v>0</v>
      </c>
      <c r="I527" s="44">
        <v>50</v>
      </c>
      <c r="J527" s="44">
        <v>35</v>
      </c>
      <c r="K527" s="44">
        <v>0</v>
      </c>
      <c r="L527" s="44">
        <v>0</v>
      </c>
      <c r="M527" s="44">
        <v>0</v>
      </c>
      <c r="N527" s="44">
        <v>15</v>
      </c>
    </row>
    <row r="528" spans="1:14">
      <c r="A528" s="44" t="str">
        <f>VLOOKUP(E528,來源檔!B:C,2,0)</f>
        <v>Novavax</v>
      </c>
      <c r="B528" s="44">
        <v>527</v>
      </c>
      <c r="C528" s="44" t="s">
        <v>257</v>
      </c>
      <c r="D528" s="44" t="s">
        <v>519</v>
      </c>
      <c r="E528" s="44" t="s">
        <v>520</v>
      </c>
      <c r="F528" s="44" t="s">
        <v>515</v>
      </c>
      <c r="G528" s="44">
        <v>1111231</v>
      </c>
      <c r="H528" s="44">
        <v>30</v>
      </c>
      <c r="I528" s="44">
        <v>15</v>
      </c>
      <c r="J528" s="44">
        <v>40</v>
      </c>
      <c r="K528" s="44">
        <v>0</v>
      </c>
      <c r="L528" s="44">
        <v>0</v>
      </c>
      <c r="M528" s="44">
        <v>0</v>
      </c>
      <c r="N528" s="44">
        <v>5</v>
      </c>
    </row>
    <row r="529" spans="1:14">
      <c r="A529" s="44" t="str">
        <f>VLOOKUP(E529,來源檔!B:C,2,0)</f>
        <v>成人BNT</v>
      </c>
      <c r="B529" s="44">
        <v>528</v>
      </c>
      <c r="C529" s="44" t="s">
        <v>257</v>
      </c>
      <c r="D529" s="44" t="s">
        <v>517</v>
      </c>
      <c r="E529" s="44" t="s">
        <v>543</v>
      </c>
      <c r="F529" s="44" t="s">
        <v>515</v>
      </c>
      <c r="G529" s="44">
        <v>1111116</v>
      </c>
      <c r="H529" s="44">
        <v>26</v>
      </c>
      <c r="I529" s="44">
        <v>2</v>
      </c>
      <c r="J529" s="44">
        <v>20</v>
      </c>
      <c r="K529" s="44">
        <v>8</v>
      </c>
      <c r="L529" s="44">
        <v>0</v>
      </c>
      <c r="M529" s="44">
        <v>0</v>
      </c>
      <c r="N529" s="44">
        <v>0</v>
      </c>
    </row>
    <row r="530" spans="1:14">
      <c r="A530" s="44" t="str">
        <f>VLOOKUP(E530,來源檔!B:C,2,0)</f>
        <v>成人BNT</v>
      </c>
      <c r="B530" s="44">
        <v>529</v>
      </c>
      <c r="C530" s="44" t="s">
        <v>257</v>
      </c>
      <c r="D530" s="44" t="s">
        <v>517</v>
      </c>
      <c r="E530" s="44" t="s">
        <v>557</v>
      </c>
      <c r="F530" s="44" t="s">
        <v>515</v>
      </c>
      <c r="G530" s="44">
        <v>1111026</v>
      </c>
      <c r="H530" s="44">
        <v>59</v>
      </c>
      <c r="I530" s="44">
        <v>0</v>
      </c>
      <c r="J530" s="44">
        <v>59</v>
      </c>
      <c r="K530" s="44">
        <v>0</v>
      </c>
      <c r="L530" s="44">
        <v>0</v>
      </c>
      <c r="M530" s="44">
        <v>0</v>
      </c>
      <c r="N530" s="44">
        <v>0</v>
      </c>
    </row>
    <row r="531" spans="1:14">
      <c r="A531" s="44" t="str">
        <f>VLOOKUP(E531,來源檔!B:C,2,0)</f>
        <v>次世代莫德納</v>
      </c>
      <c r="B531" s="44">
        <v>530</v>
      </c>
      <c r="C531" s="44" t="s">
        <v>257</v>
      </c>
      <c r="D531" s="44" t="s">
        <v>513</v>
      </c>
      <c r="E531" s="44" t="s">
        <v>541</v>
      </c>
      <c r="F531" s="44" t="s">
        <v>515</v>
      </c>
      <c r="G531" s="44">
        <v>1111031</v>
      </c>
      <c r="H531" s="44">
        <v>80</v>
      </c>
      <c r="I531" s="44">
        <v>0</v>
      </c>
      <c r="J531" s="44">
        <v>80</v>
      </c>
      <c r="K531" s="44">
        <v>0</v>
      </c>
      <c r="L531" s="44">
        <v>0</v>
      </c>
      <c r="M531" s="44">
        <v>0</v>
      </c>
      <c r="N531" s="44">
        <v>0</v>
      </c>
    </row>
    <row r="532" spans="1:14">
      <c r="A532" s="44" t="str">
        <f>VLOOKUP(E532,來源檔!B:C,2,0)</f>
        <v>次世代莫德納</v>
      </c>
      <c r="B532" s="44">
        <v>531</v>
      </c>
      <c r="C532" s="44" t="s">
        <v>257</v>
      </c>
      <c r="D532" s="44" t="s">
        <v>513</v>
      </c>
      <c r="E532" s="44" t="s">
        <v>514</v>
      </c>
      <c r="F532" s="44" t="s">
        <v>515</v>
      </c>
      <c r="G532" s="44">
        <v>1111108</v>
      </c>
      <c r="H532" s="44">
        <v>395</v>
      </c>
      <c r="I532" s="44">
        <v>567</v>
      </c>
      <c r="J532" s="44">
        <v>192</v>
      </c>
      <c r="K532" s="44">
        <v>0</v>
      </c>
      <c r="L532" s="44">
        <v>0</v>
      </c>
      <c r="M532" s="44">
        <v>0</v>
      </c>
      <c r="N532" s="44">
        <v>770</v>
      </c>
    </row>
    <row r="533" spans="1:14">
      <c r="A533" s="44" t="str">
        <f>VLOOKUP(E533,來源檔!B:C,2,0)</f>
        <v>莫德納</v>
      </c>
      <c r="B533" s="44">
        <v>532</v>
      </c>
      <c r="C533" s="44" t="s">
        <v>257</v>
      </c>
      <c r="D533" s="44" t="s">
        <v>525</v>
      </c>
      <c r="E533" s="44" t="s">
        <v>526</v>
      </c>
      <c r="F533" s="44" t="s">
        <v>515</v>
      </c>
      <c r="G533" s="44">
        <v>1111205</v>
      </c>
      <c r="H533" s="44">
        <v>0</v>
      </c>
      <c r="I533" s="44">
        <v>40</v>
      </c>
      <c r="J533" s="44">
        <v>12</v>
      </c>
      <c r="K533" s="44">
        <v>0</v>
      </c>
      <c r="L533" s="44">
        <v>0</v>
      </c>
      <c r="M533" s="44">
        <v>0</v>
      </c>
      <c r="N533" s="44">
        <v>28</v>
      </c>
    </row>
    <row r="534" spans="1:14">
      <c r="A534" s="44" t="str">
        <f>VLOOKUP(E534,來源檔!B:C,2,0)</f>
        <v>嬰幼兒莫德納(6個月至5歲)</v>
      </c>
      <c r="B534" s="44">
        <v>533</v>
      </c>
      <c r="C534" s="44" t="s">
        <v>257</v>
      </c>
      <c r="D534" s="44" t="s">
        <v>525</v>
      </c>
      <c r="E534" s="44" t="s">
        <v>533</v>
      </c>
      <c r="F534" s="44" t="s">
        <v>515</v>
      </c>
      <c r="G534" s="44">
        <v>1111122</v>
      </c>
      <c r="H534" s="44">
        <v>35</v>
      </c>
      <c r="I534" s="44">
        <v>34</v>
      </c>
      <c r="J534" s="44">
        <v>66</v>
      </c>
      <c r="K534" s="44">
        <v>3</v>
      </c>
      <c r="L534" s="44">
        <v>0</v>
      </c>
      <c r="M534" s="44">
        <v>0</v>
      </c>
      <c r="N534" s="44">
        <v>0</v>
      </c>
    </row>
    <row r="535" spans="1:14">
      <c r="A535" s="44" t="str">
        <f>VLOOKUP(E535,來源檔!B:C,2,0)</f>
        <v>成人BNT</v>
      </c>
      <c r="B535" s="44">
        <v>534</v>
      </c>
      <c r="C535" s="44" t="s">
        <v>257</v>
      </c>
      <c r="D535" s="44" t="s">
        <v>517</v>
      </c>
      <c r="E535" s="44" t="s">
        <v>532</v>
      </c>
      <c r="F535" s="44" t="s">
        <v>515</v>
      </c>
      <c r="G535" s="44">
        <v>1111208</v>
      </c>
      <c r="H535" s="44">
        <v>0</v>
      </c>
      <c r="I535" s="44">
        <v>49</v>
      </c>
      <c r="J535" s="44">
        <v>30</v>
      </c>
      <c r="K535" s="44">
        <v>0</v>
      </c>
      <c r="L535" s="44">
        <v>0</v>
      </c>
      <c r="M535" s="44">
        <v>0</v>
      </c>
      <c r="N535" s="44">
        <v>19</v>
      </c>
    </row>
    <row r="536" spans="1:14">
      <c r="A536" s="44" t="str">
        <f>VLOOKUP(E536,來源檔!B:C,2,0)</f>
        <v>兒童BNT(5歲至11歲)</v>
      </c>
      <c r="B536" s="44">
        <v>535</v>
      </c>
      <c r="C536" s="44" t="s">
        <v>257</v>
      </c>
      <c r="D536" s="44" t="s">
        <v>517</v>
      </c>
      <c r="E536" s="44" t="s">
        <v>522</v>
      </c>
      <c r="F536" s="44" t="s">
        <v>515</v>
      </c>
      <c r="G536" s="44">
        <v>1111107</v>
      </c>
      <c r="H536" s="44">
        <v>7</v>
      </c>
      <c r="I536" s="44">
        <v>0</v>
      </c>
      <c r="J536" s="44">
        <v>5</v>
      </c>
      <c r="K536" s="44">
        <v>0</v>
      </c>
      <c r="L536" s="44">
        <v>0</v>
      </c>
      <c r="M536" s="44">
        <v>0</v>
      </c>
      <c r="N536" s="44">
        <v>2</v>
      </c>
    </row>
    <row r="537" spans="1:14">
      <c r="A537" s="44" t="str">
        <f>VLOOKUP(E537,來源檔!B:C,2,0)</f>
        <v>莫德納</v>
      </c>
      <c r="B537" s="44">
        <v>536</v>
      </c>
      <c r="C537" s="44" t="s">
        <v>257</v>
      </c>
      <c r="D537" s="44" t="s">
        <v>525</v>
      </c>
      <c r="E537" s="44" t="s">
        <v>537</v>
      </c>
      <c r="F537" s="44" t="s">
        <v>515</v>
      </c>
      <c r="G537" s="44">
        <v>1111122</v>
      </c>
      <c r="H537" s="44">
        <v>41</v>
      </c>
      <c r="I537" s="44">
        <v>10</v>
      </c>
      <c r="J537" s="44">
        <v>42</v>
      </c>
      <c r="K537" s="44">
        <v>3</v>
      </c>
      <c r="L537" s="44">
        <v>0</v>
      </c>
      <c r="M537" s="44">
        <v>0</v>
      </c>
      <c r="N537" s="44">
        <v>6</v>
      </c>
    </row>
    <row r="538" spans="1:14">
      <c r="A538" s="44" t="str">
        <f>VLOOKUP(E538,來源檔!B:C,2,0)</f>
        <v>兒童BNT(5歲至11歲)</v>
      </c>
      <c r="B538" s="44">
        <v>537</v>
      </c>
      <c r="C538" s="44" t="s">
        <v>257</v>
      </c>
      <c r="D538" s="44" t="s">
        <v>517</v>
      </c>
      <c r="E538" s="44" t="s">
        <v>518</v>
      </c>
      <c r="F538" s="44" t="s">
        <v>515</v>
      </c>
      <c r="G538" s="44">
        <v>1111220</v>
      </c>
      <c r="H538" s="44">
        <v>9</v>
      </c>
      <c r="I538" s="44">
        <v>10</v>
      </c>
      <c r="J538" s="44">
        <v>13</v>
      </c>
      <c r="K538" s="44">
        <v>0</v>
      </c>
      <c r="L538" s="44">
        <v>0</v>
      </c>
      <c r="M538" s="44">
        <v>0</v>
      </c>
      <c r="N538" s="44">
        <v>6</v>
      </c>
    </row>
    <row r="539" spans="1:14">
      <c r="A539" s="44" t="str">
        <f>VLOOKUP(E539,來源檔!B:C,2,0)</f>
        <v>嬰幼兒BNT(6個月至4歲)</v>
      </c>
      <c r="B539" s="44">
        <v>538</v>
      </c>
      <c r="C539" s="44" t="s">
        <v>257</v>
      </c>
      <c r="D539" s="44" t="s">
        <v>517</v>
      </c>
      <c r="E539" s="44" t="s">
        <v>544</v>
      </c>
      <c r="F539" s="44" t="s">
        <v>515</v>
      </c>
      <c r="G539" s="44">
        <v>1111101</v>
      </c>
      <c r="H539" s="44">
        <v>8</v>
      </c>
      <c r="I539" s="44">
        <v>0</v>
      </c>
      <c r="J539" s="44">
        <v>8</v>
      </c>
      <c r="K539" s="44">
        <v>0</v>
      </c>
      <c r="L539" s="44">
        <v>0</v>
      </c>
      <c r="M539" s="44">
        <v>0</v>
      </c>
      <c r="N539" s="44">
        <v>0</v>
      </c>
    </row>
    <row r="540" spans="1:14">
      <c r="A540" s="44" t="str">
        <f>VLOOKUP(E540,來源檔!B:C,2,0)</f>
        <v>兒童BNT(5歲至11歲)</v>
      </c>
      <c r="B540" s="44">
        <v>539</v>
      </c>
      <c r="C540" s="44" t="s">
        <v>257</v>
      </c>
      <c r="D540" s="44" t="s">
        <v>517</v>
      </c>
      <c r="E540" s="44" t="s">
        <v>521</v>
      </c>
      <c r="F540" s="44" t="s">
        <v>515</v>
      </c>
      <c r="G540" s="44">
        <v>1111114</v>
      </c>
      <c r="H540" s="44">
        <v>0</v>
      </c>
      <c r="I540" s="44">
        <v>17</v>
      </c>
      <c r="J540" s="44">
        <v>17</v>
      </c>
      <c r="K540" s="44">
        <v>0</v>
      </c>
      <c r="L540" s="44">
        <v>0</v>
      </c>
      <c r="M540" s="44">
        <v>0</v>
      </c>
      <c r="N540" s="44">
        <v>0</v>
      </c>
    </row>
    <row r="541" spans="1:14">
      <c r="A541" s="44" t="str">
        <f>VLOOKUP(E541,來源檔!B:C,2,0)</f>
        <v>次世代莫德納</v>
      </c>
      <c r="B541" s="44">
        <v>540</v>
      </c>
      <c r="C541" s="44" t="s">
        <v>257</v>
      </c>
      <c r="D541" s="44" t="s">
        <v>513</v>
      </c>
      <c r="E541" s="44" t="s">
        <v>536</v>
      </c>
      <c r="F541" s="44" t="s">
        <v>515</v>
      </c>
      <c r="G541" s="44">
        <v>1111205</v>
      </c>
      <c r="H541" s="44">
        <v>0</v>
      </c>
      <c r="I541" s="44">
        <v>250</v>
      </c>
      <c r="J541" s="44">
        <v>155</v>
      </c>
      <c r="K541" s="44">
        <v>0</v>
      </c>
      <c r="L541" s="44">
        <v>0</v>
      </c>
      <c r="M541" s="44">
        <v>0</v>
      </c>
      <c r="N541" s="44">
        <v>95</v>
      </c>
    </row>
    <row r="542" spans="1:14">
      <c r="A542" s="44" t="str">
        <f>VLOOKUP(E542,來源檔!B:C,2,0)</f>
        <v>兒童BNT(5歲至11歲)</v>
      </c>
      <c r="B542" s="44">
        <v>541</v>
      </c>
      <c r="C542" s="44" t="s">
        <v>257</v>
      </c>
      <c r="D542" s="44" t="s">
        <v>517</v>
      </c>
      <c r="E542" s="44" t="s">
        <v>530</v>
      </c>
      <c r="F542" s="44" t="s">
        <v>515</v>
      </c>
      <c r="G542" s="44">
        <v>1111128</v>
      </c>
      <c r="H542" s="44">
        <v>0</v>
      </c>
      <c r="I542" s="44">
        <v>20</v>
      </c>
      <c r="J542" s="44">
        <v>20</v>
      </c>
      <c r="K542" s="44">
        <v>0</v>
      </c>
      <c r="L542" s="44">
        <v>0</v>
      </c>
      <c r="M542" s="44">
        <v>0</v>
      </c>
      <c r="N542" s="44">
        <v>0</v>
      </c>
    </row>
    <row r="543" spans="1:14">
      <c r="A543" s="44" t="str">
        <f>VLOOKUP(E543,來源檔!B:C,2,0)</f>
        <v>嬰幼兒BNT(6個月至4歲)</v>
      </c>
      <c r="B543" s="44">
        <v>542</v>
      </c>
      <c r="C543" s="44" t="s">
        <v>257</v>
      </c>
      <c r="D543" s="44" t="s">
        <v>517</v>
      </c>
      <c r="E543" s="44" t="s">
        <v>538</v>
      </c>
      <c r="F543" s="44" t="s">
        <v>515</v>
      </c>
      <c r="G543" s="44">
        <v>1120110</v>
      </c>
      <c r="H543" s="44">
        <v>0</v>
      </c>
      <c r="I543" s="44">
        <v>60</v>
      </c>
      <c r="J543" s="44">
        <v>54</v>
      </c>
      <c r="K543" s="44">
        <v>0</v>
      </c>
      <c r="L543" s="44">
        <v>0</v>
      </c>
      <c r="M543" s="44">
        <v>0</v>
      </c>
      <c r="N543" s="44">
        <v>6</v>
      </c>
    </row>
    <row r="544" spans="1:14">
      <c r="A544" s="44" t="str">
        <f>VLOOKUP(E544,來源檔!B:C,2,0)</f>
        <v>嬰幼兒莫德納(6個月至5歲)</v>
      </c>
      <c r="B544" s="44">
        <v>543</v>
      </c>
      <c r="C544" s="44" t="s">
        <v>257</v>
      </c>
      <c r="D544" s="44" t="s">
        <v>525</v>
      </c>
      <c r="E544" s="44" t="s">
        <v>542</v>
      </c>
      <c r="F544" s="44" t="s">
        <v>515</v>
      </c>
      <c r="G544" s="44">
        <v>1111205</v>
      </c>
      <c r="H544" s="44">
        <v>0</v>
      </c>
      <c r="I544" s="44">
        <v>50</v>
      </c>
      <c r="J544" s="44">
        <v>34</v>
      </c>
      <c r="K544" s="44">
        <v>0</v>
      </c>
      <c r="L544" s="44">
        <v>0</v>
      </c>
      <c r="M544" s="44">
        <v>0</v>
      </c>
      <c r="N544" s="44">
        <v>16</v>
      </c>
    </row>
    <row r="545" spans="1:14">
      <c r="A545" s="44" t="str">
        <f>VLOOKUP(E545,來源檔!B:C,2,0)</f>
        <v>嬰幼兒BNT(6個月至4歲)</v>
      </c>
      <c r="B545" s="44">
        <v>544</v>
      </c>
      <c r="C545" s="44" t="s">
        <v>257</v>
      </c>
      <c r="D545" s="44" t="s">
        <v>517</v>
      </c>
      <c r="E545" s="44" t="s">
        <v>534</v>
      </c>
      <c r="F545" s="44" t="s">
        <v>515</v>
      </c>
      <c r="G545" s="44">
        <v>1111220</v>
      </c>
      <c r="H545" s="44">
        <v>31</v>
      </c>
      <c r="I545" s="44">
        <v>10</v>
      </c>
      <c r="J545" s="44">
        <v>41</v>
      </c>
      <c r="K545" s="44">
        <v>0</v>
      </c>
      <c r="L545" s="44">
        <v>0</v>
      </c>
      <c r="M545" s="44">
        <v>0</v>
      </c>
      <c r="N545" s="44">
        <v>0</v>
      </c>
    </row>
    <row r="546" spans="1:14">
      <c r="A546" s="44" t="str">
        <f>VLOOKUP(E546,來源檔!B:C,2,0)</f>
        <v>高端</v>
      </c>
      <c r="B546" s="44">
        <v>545</v>
      </c>
      <c r="C546" s="44" t="s">
        <v>257</v>
      </c>
      <c r="D546" s="44" t="s">
        <v>527</v>
      </c>
      <c r="E546" s="44" t="s">
        <v>528</v>
      </c>
      <c r="F546" s="44" t="s">
        <v>529</v>
      </c>
      <c r="G546" s="44">
        <v>1111109</v>
      </c>
      <c r="H546" s="44">
        <v>160</v>
      </c>
      <c r="I546" s="44">
        <v>61</v>
      </c>
      <c r="J546" s="44">
        <v>22</v>
      </c>
      <c r="K546" s="44">
        <v>0</v>
      </c>
      <c r="L546" s="44">
        <v>0</v>
      </c>
      <c r="M546" s="44">
        <v>0</v>
      </c>
      <c r="N546" s="44">
        <v>199</v>
      </c>
    </row>
    <row r="547" spans="1:14">
      <c r="A547" s="44" t="str">
        <f>VLOOKUP(E547,來源檔!B:C,2,0)</f>
        <v>次世代莫德納</v>
      </c>
      <c r="B547" s="44">
        <v>546</v>
      </c>
      <c r="C547" s="44" t="s">
        <v>257</v>
      </c>
      <c r="D547" s="44" t="s">
        <v>513</v>
      </c>
      <c r="E547" s="44" t="s">
        <v>516</v>
      </c>
      <c r="F547" s="44" t="s">
        <v>515</v>
      </c>
      <c r="G547" s="44">
        <v>1111122</v>
      </c>
      <c r="H547" s="44">
        <v>1000</v>
      </c>
      <c r="I547" s="44">
        <v>182</v>
      </c>
      <c r="J547" s="44">
        <v>1129</v>
      </c>
      <c r="K547" s="44">
        <v>1</v>
      </c>
      <c r="L547" s="44">
        <v>0</v>
      </c>
      <c r="M547" s="44">
        <v>0</v>
      </c>
      <c r="N547" s="44">
        <v>52</v>
      </c>
    </row>
    <row r="548" spans="1:14">
      <c r="A548" s="44" t="str">
        <f>VLOOKUP(E548,來源檔!B:C,2,0)</f>
        <v>莫德納</v>
      </c>
      <c r="B548" s="44">
        <v>547</v>
      </c>
      <c r="C548" s="44" t="s">
        <v>324</v>
      </c>
      <c r="D548" s="44" t="s">
        <v>525</v>
      </c>
      <c r="E548" s="44" t="s">
        <v>526</v>
      </c>
      <c r="F548" s="44" t="s">
        <v>515</v>
      </c>
      <c r="G548" s="44">
        <v>1111205</v>
      </c>
      <c r="H548" s="44">
        <v>0</v>
      </c>
      <c r="I548" s="44">
        <v>10</v>
      </c>
      <c r="J548" s="44">
        <v>0</v>
      </c>
      <c r="K548" s="44">
        <v>0</v>
      </c>
      <c r="L548" s="44">
        <v>0</v>
      </c>
      <c r="M548" s="44">
        <v>0</v>
      </c>
      <c r="N548" s="44">
        <v>10</v>
      </c>
    </row>
    <row r="549" spans="1:14">
      <c r="A549" s="44" t="str">
        <f>VLOOKUP(E549,來源檔!B:C,2,0)</f>
        <v>Novavax</v>
      </c>
      <c r="B549" s="44">
        <v>548</v>
      </c>
      <c r="C549" s="44" t="s">
        <v>324</v>
      </c>
      <c r="D549" s="44" t="s">
        <v>519</v>
      </c>
      <c r="E549" s="44" t="s">
        <v>520</v>
      </c>
      <c r="F549" s="44" t="s">
        <v>515</v>
      </c>
      <c r="G549" s="44">
        <v>1111231</v>
      </c>
      <c r="H549" s="44">
        <v>10</v>
      </c>
      <c r="I549" s="44">
        <v>0</v>
      </c>
      <c r="J549" s="44">
        <v>5</v>
      </c>
      <c r="K549" s="44">
        <v>0</v>
      </c>
      <c r="L549" s="44">
        <v>0</v>
      </c>
      <c r="M549" s="44">
        <v>0</v>
      </c>
      <c r="N549" s="44">
        <v>5</v>
      </c>
    </row>
    <row r="550" spans="1:14">
      <c r="A550" s="44" t="str">
        <f>VLOOKUP(E550,來源檔!B:C,2,0)</f>
        <v>嬰幼兒BNT(6個月至4歲)</v>
      </c>
      <c r="B550" s="44">
        <v>549</v>
      </c>
      <c r="C550" s="44" t="s">
        <v>324</v>
      </c>
      <c r="D550" s="44" t="s">
        <v>517</v>
      </c>
      <c r="E550" s="44" t="s">
        <v>534</v>
      </c>
      <c r="F550" s="44" t="s">
        <v>515</v>
      </c>
      <c r="G550" s="44">
        <v>1111220</v>
      </c>
      <c r="H550" s="44">
        <v>2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2</v>
      </c>
    </row>
    <row r="551" spans="1:14">
      <c r="A551" s="44" t="str">
        <f>VLOOKUP(E551,來源檔!B:C,2,0)</f>
        <v>次世代莫德納</v>
      </c>
      <c r="B551" s="44">
        <v>550</v>
      </c>
      <c r="C551" s="44" t="s">
        <v>324</v>
      </c>
      <c r="D551" s="44" t="s">
        <v>513</v>
      </c>
      <c r="E551" s="44" t="s">
        <v>536</v>
      </c>
      <c r="F551" s="44" t="s">
        <v>515</v>
      </c>
      <c r="G551" s="44">
        <v>1111205</v>
      </c>
      <c r="H551" s="44">
        <v>0</v>
      </c>
      <c r="I551" s="44">
        <v>10</v>
      </c>
      <c r="J551" s="44">
        <v>0</v>
      </c>
      <c r="K551" s="44">
        <v>0</v>
      </c>
      <c r="L551" s="44">
        <v>0</v>
      </c>
      <c r="M551" s="44">
        <v>0</v>
      </c>
      <c r="N551" s="44">
        <v>10</v>
      </c>
    </row>
    <row r="552" spans="1:14">
      <c r="A552" s="44" t="str">
        <f>VLOOKUP(E552,來源檔!B:C,2,0)</f>
        <v>次世代莫德納</v>
      </c>
      <c r="B552" s="44">
        <v>551</v>
      </c>
      <c r="C552" s="44" t="s">
        <v>324</v>
      </c>
      <c r="D552" s="44" t="s">
        <v>513</v>
      </c>
      <c r="E552" s="44" t="s">
        <v>516</v>
      </c>
      <c r="F552" s="44" t="s">
        <v>515</v>
      </c>
      <c r="G552" s="44">
        <v>1111122</v>
      </c>
      <c r="H552" s="44">
        <v>6</v>
      </c>
      <c r="I552" s="44">
        <v>15</v>
      </c>
      <c r="J552" s="44">
        <v>12</v>
      </c>
      <c r="K552" s="44">
        <v>7</v>
      </c>
      <c r="L552" s="44">
        <v>0</v>
      </c>
      <c r="M552" s="44">
        <v>0</v>
      </c>
      <c r="N552" s="44">
        <v>2</v>
      </c>
    </row>
    <row r="553" spans="1:14">
      <c r="A553" s="44" t="str">
        <f>VLOOKUP(E553,來源檔!B:C,2,0)</f>
        <v>嬰幼兒莫德納(6個月至5歲)</v>
      </c>
      <c r="B553" s="44">
        <v>552</v>
      </c>
      <c r="C553" s="44" t="s">
        <v>324</v>
      </c>
      <c r="D553" s="44" t="s">
        <v>525</v>
      </c>
      <c r="E553" s="44" t="s">
        <v>533</v>
      </c>
      <c r="F553" s="44" t="s">
        <v>515</v>
      </c>
      <c r="G553" s="44">
        <v>1111122</v>
      </c>
      <c r="H553" s="44">
        <v>5</v>
      </c>
      <c r="I553" s="44">
        <v>5</v>
      </c>
      <c r="J553" s="44">
        <v>7</v>
      </c>
      <c r="K553" s="44">
        <v>2</v>
      </c>
      <c r="L553" s="44">
        <v>0</v>
      </c>
      <c r="M553" s="44">
        <v>0</v>
      </c>
      <c r="N553" s="44">
        <v>1</v>
      </c>
    </row>
    <row r="554" spans="1:14">
      <c r="A554" s="44" t="str">
        <f>VLOOKUP(E554,來源檔!B:C,2,0)</f>
        <v>次世代莫德納</v>
      </c>
      <c r="B554" s="44">
        <v>553</v>
      </c>
      <c r="C554" s="44" t="s">
        <v>492</v>
      </c>
      <c r="D554" s="44" t="s">
        <v>513</v>
      </c>
      <c r="E554" s="44" t="s">
        <v>536</v>
      </c>
      <c r="F554" s="44" t="s">
        <v>515</v>
      </c>
      <c r="G554" s="44">
        <v>1111205</v>
      </c>
      <c r="H554" s="44">
        <v>0</v>
      </c>
      <c r="I554" s="44">
        <v>100</v>
      </c>
      <c r="J554" s="44">
        <v>100</v>
      </c>
      <c r="K554" s="44">
        <v>0</v>
      </c>
      <c r="L554" s="44">
        <v>0</v>
      </c>
      <c r="M554" s="44">
        <v>0</v>
      </c>
      <c r="N554" s="44">
        <v>0</v>
      </c>
    </row>
    <row r="555" spans="1:14">
      <c r="A555" s="44" t="str">
        <f>VLOOKUP(E555,來源檔!B:C,2,0)</f>
        <v>嬰幼兒BNT(6個月至4歲)</v>
      </c>
      <c r="B555" s="44">
        <v>554</v>
      </c>
      <c r="C555" s="44" t="s">
        <v>492</v>
      </c>
      <c r="D555" s="44" t="s">
        <v>517</v>
      </c>
      <c r="E555" s="44" t="s">
        <v>538</v>
      </c>
      <c r="F555" s="44" t="s">
        <v>515</v>
      </c>
      <c r="G555" s="44">
        <v>1120110</v>
      </c>
      <c r="H555" s="44">
        <v>0</v>
      </c>
      <c r="I555" s="44">
        <v>10</v>
      </c>
      <c r="J555" s="44">
        <v>0</v>
      </c>
      <c r="K555" s="44">
        <v>0</v>
      </c>
      <c r="L555" s="44">
        <v>0</v>
      </c>
      <c r="M555" s="44">
        <v>0</v>
      </c>
      <c r="N555" s="44">
        <v>10</v>
      </c>
    </row>
    <row r="556" spans="1:14">
      <c r="A556" s="44" t="str">
        <f>VLOOKUP(E556,來源檔!B:C,2,0)</f>
        <v>次世代莫德納</v>
      </c>
      <c r="B556" s="44">
        <v>555</v>
      </c>
      <c r="C556" s="44" t="s">
        <v>492</v>
      </c>
      <c r="D556" s="44" t="s">
        <v>513</v>
      </c>
      <c r="E556" s="44" t="s">
        <v>516</v>
      </c>
      <c r="F556" s="44" t="s">
        <v>515</v>
      </c>
      <c r="G556" s="44">
        <v>1111122</v>
      </c>
      <c r="H556" s="44">
        <v>200</v>
      </c>
      <c r="I556" s="44">
        <v>40</v>
      </c>
      <c r="J556" s="44">
        <v>229</v>
      </c>
      <c r="K556" s="44">
        <v>11</v>
      </c>
      <c r="L556" s="44">
        <v>0</v>
      </c>
      <c r="M556" s="44">
        <v>0</v>
      </c>
      <c r="N556" s="44">
        <v>0</v>
      </c>
    </row>
    <row r="557" spans="1:14">
      <c r="A557" s="44" t="str">
        <f>VLOOKUP(E557,來源檔!B:C,2,0)</f>
        <v>嬰幼兒莫德納(6個月至5歲)</v>
      </c>
      <c r="B557" s="44">
        <v>556</v>
      </c>
      <c r="C557" s="44" t="s">
        <v>492</v>
      </c>
      <c r="D557" s="44" t="s">
        <v>525</v>
      </c>
      <c r="E557" s="44" t="s">
        <v>535</v>
      </c>
      <c r="F557" s="44" t="s">
        <v>515</v>
      </c>
      <c r="G557" s="44">
        <v>1111108</v>
      </c>
      <c r="H557" s="44">
        <v>1</v>
      </c>
      <c r="I557" s="44">
        <v>0</v>
      </c>
      <c r="J557" s="44">
        <v>1</v>
      </c>
      <c r="K557" s="44">
        <v>0</v>
      </c>
      <c r="L557" s="44">
        <v>0</v>
      </c>
      <c r="M557" s="44">
        <v>0</v>
      </c>
      <c r="N557" s="44">
        <v>0</v>
      </c>
    </row>
    <row r="558" spans="1:14">
      <c r="A558" s="44" t="str">
        <f>VLOOKUP(E558,來源檔!B:C,2,0)</f>
        <v>莫德納</v>
      </c>
      <c r="B558" s="44">
        <v>557</v>
      </c>
      <c r="C558" s="44" t="s">
        <v>492</v>
      </c>
      <c r="D558" s="44" t="s">
        <v>525</v>
      </c>
      <c r="E558" s="44" t="s">
        <v>526</v>
      </c>
      <c r="F558" s="44" t="s">
        <v>515</v>
      </c>
      <c r="G558" s="44">
        <v>1111205</v>
      </c>
      <c r="H558" s="44">
        <v>0</v>
      </c>
      <c r="I558" s="44">
        <v>10</v>
      </c>
      <c r="J558" s="44">
        <v>5</v>
      </c>
      <c r="K558" s="44">
        <v>0</v>
      </c>
      <c r="L558" s="44">
        <v>0</v>
      </c>
      <c r="M558" s="44">
        <v>0</v>
      </c>
      <c r="N558" s="44">
        <v>5</v>
      </c>
    </row>
    <row r="559" spans="1:14">
      <c r="A559" s="44" t="str">
        <f>VLOOKUP(E559,來源檔!B:C,2,0)</f>
        <v>成人BNT</v>
      </c>
      <c r="B559" s="44">
        <v>558</v>
      </c>
      <c r="C559" s="44" t="s">
        <v>492</v>
      </c>
      <c r="D559" s="44" t="s">
        <v>517</v>
      </c>
      <c r="E559" s="44" t="s">
        <v>532</v>
      </c>
      <c r="F559" s="44" t="s">
        <v>515</v>
      </c>
      <c r="G559" s="44">
        <v>1111208</v>
      </c>
      <c r="H559" s="44">
        <v>0</v>
      </c>
      <c r="I559" s="44">
        <v>49</v>
      </c>
      <c r="J559" s="44">
        <v>49</v>
      </c>
      <c r="K559" s="44">
        <v>0</v>
      </c>
      <c r="L559" s="44">
        <v>0</v>
      </c>
      <c r="M559" s="44">
        <v>0</v>
      </c>
      <c r="N559" s="44">
        <v>0</v>
      </c>
    </row>
    <row r="560" spans="1:14">
      <c r="A560" s="44" t="str">
        <f>VLOOKUP(E560,來源檔!B:C,2,0)</f>
        <v>兒童BNT(5歲至11歲)</v>
      </c>
      <c r="B560" s="44">
        <v>559</v>
      </c>
      <c r="C560" s="44" t="s">
        <v>492</v>
      </c>
      <c r="D560" s="44" t="s">
        <v>517</v>
      </c>
      <c r="E560" s="44" t="s">
        <v>518</v>
      </c>
      <c r="F560" s="44" t="s">
        <v>515</v>
      </c>
      <c r="G560" s="44">
        <v>1111220</v>
      </c>
      <c r="H560" s="44">
        <v>5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5</v>
      </c>
    </row>
    <row r="561" spans="1:14">
      <c r="A561" s="44" t="str">
        <f>VLOOKUP(E561,來源檔!B:C,2,0)</f>
        <v>嬰幼兒莫德納(6個月至5歲)</v>
      </c>
      <c r="B561" s="44">
        <v>560</v>
      </c>
      <c r="C561" s="44" t="s">
        <v>492</v>
      </c>
      <c r="D561" s="44" t="s">
        <v>525</v>
      </c>
      <c r="E561" s="44" t="s">
        <v>533</v>
      </c>
      <c r="F561" s="44" t="s">
        <v>515</v>
      </c>
      <c r="G561" s="44">
        <v>1111122</v>
      </c>
      <c r="H561" s="44">
        <v>30</v>
      </c>
      <c r="I561" s="44">
        <v>0</v>
      </c>
      <c r="J561" s="44">
        <v>30</v>
      </c>
      <c r="K561" s="44">
        <v>0</v>
      </c>
      <c r="L561" s="44">
        <v>0</v>
      </c>
      <c r="M561" s="44">
        <v>0</v>
      </c>
      <c r="N561" s="44">
        <v>0</v>
      </c>
    </row>
    <row r="562" spans="1:14">
      <c r="A562" s="44" t="str">
        <f>VLOOKUP(E562,來源檔!B:C,2,0)</f>
        <v>莫德納</v>
      </c>
      <c r="B562" s="44">
        <v>561</v>
      </c>
      <c r="C562" s="44" t="s">
        <v>492</v>
      </c>
      <c r="D562" s="44" t="s">
        <v>525</v>
      </c>
      <c r="E562" s="44" t="s">
        <v>537</v>
      </c>
      <c r="F562" s="44" t="s">
        <v>515</v>
      </c>
      <c r="G562" s="44">
        <v>1111122</v>
      </c>
      <c r="H562" s="44">
        <v>20</v>
      </c>
      <c r="I562" s="44">
        <v>0</v>
      </c>
      <c r="J562" s="44">
        <v>5</v>
      </c>
      <c r="K562" s="44">
        <v>0</v>
      </c>
      <c r="L562" s="44">
        <v>0</v>
      </c>
      <c r="M562" s="44">
        <v>0</v>
      </c>
      <c r="N562" s="44">
        <v>15</v>
      </c>
    </row>
    <row r="563" spans="1:14">
      <c r="A563" s="44" t="str">
        <f>VLOOKUP(E563,來源檔!B:C,2,0)</f>
        <v>Novavax</v>
      </c>
      <c r="B563" s="44">
        <v>562</v>
      </c>
      <c r="C563" s="44" t="s">
        <v>492</v>
      </c>
      <c r="D563" s="44" t="s">
        <v>519</v>
      </c>
      <c r="E563" s="44" t="s">
        <v>520</v>
      </c>
      <c r="F563" s="44" t="s">
        <v>515</v>
      </c>
      <c r="G563" s="44">
        <v>1111231</v>
      </c>
      <c r="H563" s="44">
        <v>13</v>
      </c>
      <c r="I563" s="44">
        <v>0</v>
      </c>
      <c r="J563" s="44">
        <v>10</v>
      </c>
      <c r="K563" s="44">
        <v>0</v>
      </c>
      <c r="L563" s="44">
        <v>0</v>
      </c>
      <c r="M563" s="44">
        <v>0</v>
      </c>
      <c r="N563" s="44">
        <v>3</v>
      </c>
    </row>
    <row r="564" spans="1:14">
      <c r="A564" s="44" t="str">
        <f>VLOOKUP(E564,來源檔!B:C,2,0)</f>
        <v>次世代莫德納</v>
      </c>
      <c r="B564" s="44">
        <v>563</v>
      </c>
      <c r="C564" s="44" t="s">
        <v>492</v>
      </c>
      <c r="D564" s="44" t="s">
        <v>513</v>
      </c>
      <c r="E564" s="44" t="s">
        <v>514</v>
      </c>
      <c r="F564" s="44" t="s">
        <v>515</v>
      </c>
      <c r="G564" s="44">
        <v>1111108</v>
      </c>
      <c r="H564" s="44">
        <v>4</v>
      </c>
      <c r="I564" s="44">
        <v>1</v>
      </c>
      <c r="J564" s="44">
        <v>0</v>
      </c>
      <c r="K564" s="44">
        <v>5</v>
      </c>
      <c r="L564" s="44">
        <v>0</v>
      </c>
      <c r="M564" s="44">
        <v>0</v>
      </c>
      <c r="N564" s="44">
        <v>0</v>
      </c>
    </row>
    <row r="565" spans="1:14">
      <c r="A565" s="44" t="str">
        <f>VLOOKUP(E565,來源檔!B:C,2,0)</f>
        <v>嬰幼兒莫德納(6個月至5歲)</v>
      </c>
      <c r="B565" s="44">
        <v>564</v>
      </c>
      <c r="C565" s="44" t="s">
        <v>492</v>
      </c>
      <c r="D565" s="44" t="s">
        <v>525</v>
      </c>
      <c r="E565" s="44" t="s">
        <v>542</v>
      </c>
      <c r="F565" s="44" t="s">
        <v>515</v>
      </c>
      <c r="G565" s="44">
        <v>1111205</v>
      </c>
      <c r="H565" s="44">
        <v>0</v>
      </c>
      <c r="I565" s="44">
        <v>30</v>
      </c>
      <c r="J565" s="44">
        <v>0</v>
      </c>
      <c r="K565" s="44">
        <v>1</v>
      </c>
      <c r="L565" s="44">
        <v>0</v>
      </c>
      <c r="M565" s="44">
        <v>0</v>
      </c>
      <c r="N565" s="44">
        <v>29</v>
      </c>
    </row>
    <row r="566" spans="1:14">
      <c r="A566" s="44" t="str">
        <f>VLOOKUP(E566,來源檔!B:C,2,0)</f>
        <v>嬰幼兒莫德納(6個月至5歲)</v>
      </c>
      <c r="B566" s="44">
        <v>565</v>
      </c>
      <c r="C566" s="44" t="s">
        <v>356</v>
      </c>
      <c r="D566" s="44" t="s">
        <v>525</v>
      </c>
      <c r="E566" s="44" t="s">
        <v>535</v>
      </c>
      <c r="F566" s="44" t="s">
        <v>515</v>
      </c>
      <c r="G566" s="44">
        <v>1111108</v>
      </c>
      <c r="H566" s="44">
        <v>5</v>
      </c>
      <c r="I566" s="44">
        <v>3</v>
      </c>
      <c r="J566" s="44">
        <v>8</v>
      </c>
      <c r="K566" s="44">
        <v>0</v>
      </c>
      <c r="L566" s="44">
        <v>0</v>
      </c>
      <c r="M566" s="44">
        <v>0</v>
      </c>
      <c r="N566" s="44">
        <v>0</v>
      </c>
    </row>
    <row r="567" spans="1:14">
      <c r="A567" s="44" t="str">
        <f>VLOOKUP(E567,來源檔!B:C,2,0)</f>
        <v>次世代莫德納</v>
      </c>
      <c r="B567" s="44">
        <v>566</v>
      </c>
      <c r="C567" s="44" t="s">
        <v>356</v>
      </c>
      <c r="D567" s="44" t="s">
        <v>513</v>
      </c>
      <c r="E567" s="44" t="s">
        <v>516</v>
      </c>
      <c r="F567" s="44" t="s">
        <v>515</v>
      </c>
      <c r="G567" s="44">
        <v>1111122</v>
      </c>
      <c r="H567" s="44">
        <v>192</v>
      </c>
      <c r="I567" s="44">
        <v>241</v>
      </c>
      <c r="J567" s="44">
        <v>433</v>
      </c>
      <c r="K567" s="44">
        <v>0</v>
      </c>
      <c r="L567" s="44">
        <v>0</v>
      </c>
      <c r="M567" s="44">
        <v>0</v>
      </c>
      <c r="N567" s="44">
        <v>0</v>
      </c>
    </row>
    <row r="568" spans="1:14">
      <c r="A568" s="44" t="str">
        <f>VLOOKUP(E568,來源檔!B:C,2,0)</f>
        <v>兒童BNT(5歲至11歲)</v>
      </c>
      <c r="B568" s="44">
        <v>567</v>
      </c>
      <c r="C568" s="44" t="s">
        <v>356</v>
      </c>
      <c r="D568" s="44" t="s">
        <v>517</v>
      </c>
      <c r="E568" s="44" t="s">
        <v>518</v>
      </c>
      <c r="F568" s="44" t="s">
        <v>515</v>
      </c>
      <c r="G568" s="44">
        <v>1111220</v>
      </c>
      <c r="H568" s="44">
        <v>0</v>
      </c>
      <c r="I568" s="44">
        <v>20</v>
      </c>
      <c r="J568" s="44">
        <v>20</v>
      </c>
      <c r="K568" s="44">
        <v>0</v>
      </c>
      <c r="L568" s="44">
        <v>0</v>
      </c>
      <c r="M568" s="44">
        <v>0</v>
      </c>
      <c r="N568" s="44">
        <v>0</v>
      </c>
    </row>
    <row r="569" spans="1:14">
      <c r="A569" s="44" t="str">
        <f>VLOOKUP(E569,來源檔!B:C,2,0)</f>
        <v>成人BNT</v>
      </c>
      <c r="B569" s="44">
        <v>568</v>
      </c>
      <c r="C569" s="44" t="s">
        <v>356</v>
      </c>
      <c r="D569" s="44" t="s">
        <v>517</v>
      </c>
      <c r="E569" s="44" t="s">
        <v>532</v>
      </c>
      <c r="F569" s="44" t="s">
        <v>515</v>
      </c>
      <c r="G569" s="44">
        <v>1111208</v>
      </c>
      <c r="H569" s="44">
        <v>0</v>
      </c>
      <c r="I569" s="44">
        <v>49</v>
      </c>
      <c r="J569" s="44">
        <v>0</v>
      </c>
      <c r="K569" s="44">
        <v>0</v>
      </c>
      <c r="L569" s="44">
        <v>0</v>
      </c>
      <c r="M569" s="44">
        <v>0</v>
      </c>
      <c r="N569" s="44">
        <v>49</v>
      </c>
    </row>
    <row r="570" spans="1:14">
      <c r="A570" s="44" t="str">
        <f>VLOOKUP(E570,來源檔!B:C,2,0)</f>
        <v>莫德納</v>
      </c>
      <c r="B570" s="44">
        <v>569</v>
      </c>
      <c r="C570" s="44" t="s">
        <v>356</v>
      </c>
      <c r="D570" s="44" t="s">
        <v>525</v>
      </c>
      <c r="E570" s="44" t="s">
        <v>537</v>
      </c>
      <c r="F570" s="44" t="s">
        <v>515</v>
      </c>
      <c r="G570" s="44">
        <v>1111122</v>
      </c>
      <c r="H570" s="44">
        <v>14</v>
      </c>
      <c r="I570" s="44">
        <v>1</v>
      </c>
      <c r="J570" s="44">
        <v>5</v>
      </c>
      <c r="K570" s="44">
        <v>2</v>
      </c>
      <c r="L570" s="44">
        <v>0</v>
      </c>
      <c r="M570" s="44">
        <v>0</v>
      </c>
      <c r="N570" s="44">
        <v>8</v>
      </c>
    </row>
    <row r="571" spans="1:14">
      <c r="A571" s="44" t="str">
        <f>VLOOKUP(E571,來源檔!B:C,2,0)</f>
        <v>成人BNT</v>
      </c>
      <c r="B571" s="44">
        <v>570</v>
      </c>
      <c r="C571" s="44" t="s">
        <v>356</v>
      </c>
      <c r="D571" s="44" t="s">
        <v>517</v>
      </c>
      <c r="E571" s="44" t="s">
        <v>543</v>
      </c>
      <c r="F571" s="44" t="s">
        <v>515</v>
      </c>
      <c r="G571" s="44">
        <v>1111116</v>
      </c>
      <c r="H571" s="44">
        <v>47</v>
      </c>
      <c r="I571" s="44">
        <v>6</v>
      </c>
      <c r="J571" s="44">
        <v>48</v>
      </c>
      <c r="K571" s="44">
        <v>5</v>
      </c>
      <c r="L571" s="44">
        <v>0</v>
      </c>
      <c r="M571" s="44">
        <v>0</v>
      </c>
      <c r="N571" s="44">
        <v>0</v>
      </c>
    </row>
    <row r="572" spans="1:14">
      <c r="A572" s="44" t="str">
        <f>VLOOKUP(E572,來源檔!B:C,2,0)</f>
        <v>兒童BNT(5歲至11歲)</v>
      </c>
      <c r="B572" s="44">
        <v>571</v>
      </c>
      <c r="C572" s="44" t="s">
        <v>356</v>
      </c>
      <c r="D572" s="44" t="s">
        <v>517</v>
      </c>
      <c r="E572" s="44" t="s">
        <v>530</v>
      </c>
      <c r="F572" s="44" t="s">
        <v>515</v>
      </c>
      <c r="G572" s="44">
        <v>1111128</v>
      </c>
      <c r="H572" s="44">
        <v>0</v>
      </c>
      <c r="I572" s="44">
        <v>10</v>
      </c>
      <c r="J572" s="44">
        <v>0</v>
      </c>
      <c r="K572" s="44">
        <v>0</v>
      </c>
      <c r="L572" s="44">
        <v>0</v>
      </c>
      <c r="M572" s="44">
        <v>0</v>
      </c>
      <c r="N572" s="44">
        <v>10</v>
      </c>
    </row>
    <row r="573" spans="1:14">
      <c r="A573" s="44" t="str">
        <f>VLOOKUP(E573,來源檔!B:C,2,0)</f>
        <v>兒童BNT(5歲至11歲)</v>
      </c>
      <c r="B573" s="44">
        <v>572</v>
      </c>
      <c r="C573" s="44" t="s">
        <v>356</v>
      </c>
      <c r="D573" s="44" t="s">
        <v>517</v>
      </c>
      <c r="E573" s="44" t="s">
        <v>521</v>
      </c>
      <c r="F573" s="44" t="s">
        <v>515</v>
      </c>
      <c r="G573" s="44">
        <v>1111114</v>
      </c>
      <c r="H573" s="44">
        <v>0</v>
      </c>
      <c r="I573" s="44">
        <v>4</v>
      </c>
      <c r="J573" s="44">
        <v>0</v>
      </c>
      <c r="K573" s="44">
        <v>0</v>
      </c>
      <c r="L573" s="44">
        <v>0</v>
      </c>
      <c r="M573" s="44">
        <v>0</v>
      </c>
      <c r="N573" s="44">
        <v>4</v>
      </c>
    </row>
    <row r="574" spans="1:14">
      <c r="A574" s="44" t="str">
        <f>VLOOKUP(E574,來源檔!B:C,2,0)</f>
        <v>Novavax</v>
      </c>
      <c r="B574" s="44">
        <v>573</v>
      </c>
      <c r="C574" s="44" t="s">
        <v>356</v>
      </c>
      <c r="D574" s="44" t="s">
        <v>519</v>
      </c>
      <c r="E574" s="44" t="s">
        <v>520</v>
      </c>
      <c r="F574" s="44" t="s">
        <v>515</v>
      </c>
      <c r="G574" s="44">
        <v>1111231</v>
      </c>
      <c r="H574" s="44">
        <v>15</v>
      </c>
      <c r="I574" s="44">
        <v>0</v>
      </c>
      <c r="J574" s="44">
        <v>2</v>
      </c>
      <c r="K574" s="44">
        <v>2</v>
      </c>
      <c r="L574" s="44">
        <v>0</v>
      </c>
      <c r="M574" s="44">
        <v>0</v>
      </c>
      <c r="N574" s="44">
        <v>11</v>
      </c>
    </row>
    <row r="575" spans="1:14">
      <c r="A575" s="44" t="str">
        <f>VLOOKUP(E575,來源檔!B:C,2,0)</f>
        <v>莫德納</v>
      </c>
      <c r="B575" s="44">
        <v>574</v>
      </c>
      <c r="C575" s="44" t="s">
        <v>356</v>
      </c>
      <c r="D575" s="44" t="s">
        <v>525</v>
      </c>
      <c r="E575" s="44" t="s">
        <v>526</v>
      </c>
      <c r="F575" s="44" t="s">
        <v>515</v>
      </c>
      <c r="G575" s="44">
        <v>1111205</v>
      </c>
      <c r="H575" s="44">
        <v>0</v>
      </c>
      <c r="I575" s="44">
        <v>10</v>
      </c>
      <c r="J575" s="44">
        <v>0</v>
      </c>
      <c r="K575" s="44">
        <v>0</v>
      </c>
      <c r="L575" s="44">
        <v>0</v>
      </c>
      <c r="M575" s="44">
        <v>0</v>
      </c>
      <c r="N575" s="44">
        <v>10</v>
      </c>
    </row>
    <row r="576" spans="1:14">
      <c r="A576" s="44" t="str">
        <f>VLOOKUP(E576,來源檔!B:C,2,0)</f>
        <v>次世代莫德納</v>
      </c>
      <c r="B576" s="44">
        <v>575</v>
      </c>
      <c r="C576" s="44" t="s">
        <v>356</v>
      </c>
      <c r="D576" s="44" t="s">
        <v>513</v>
      </c>
      <c r="E576" s="44" t="s">
        <v>536</v>
      </c>
      <c r="F576" s="44" t="s">
        <v>515</v>
      </c>
      <c r="G576" s="44">
        <v>1111205</v>
      </c>
      <c r="H576" s="44">
        <v>0</v>
      </c>
      <c r="I576" s="44">
        <v>100</v>
      </c>
      <c r="J576" s="44">
        <v>54</v>
      </c>
      <c r="K576" s="44">
        <v>10</v>
      </c>
      <c r="L576" s="44">
        <v>0</v>
      </c>
      <c r="M576" s="44">
        <v>0</v>
      </c>
      <c r="N576" s="44">
        <v>36</v>
      </c>
    </row>
    <row r="577" spans="1:14">
      <c r="A577" s="44" t="str">
        <f>VLOOKUP(E577,來源檔!B:C,2,0)</f>
        <v>高端</v>
      </c>
      <c r="B577" s="44">
        <v>576</v>
      </c>
      <c r="C577" s="44" t="s">
        <v>356</v>
      </c>
      <c r="D577" s="44" t="s">
        <v>527</v>
      </c>
      <c r="E577" s="44" t="s">
        <v>545</v>
      </c>
      <c r="F577" s="44" t="s">
        <v>515</v>
      </c>
      <c r="G577" s="44">
        <v>1111115</v>
      </c>
      <c r="H577" s="44">
        <v>0</v>
      </c>
      <c r="I577" s="44">
        <v>5</v>
      </c>
      <c r="J577" s="44">
        <v>0</v>
      </c>
      <c r="K577" s="44">
        <v>2</v>
      </c>
      <c r="L577" s="44">
        <v>0</v>
      </c>
      <c r="M577" s="44">
        <v>0</v>
      </c>
      <c r="N577" s="44">
        <v>3</v>
      </c>
    </row>
    <row r="578" spans="1:14">
      <c r="A578" s="44" t="str">
        <f>VLOOKUP(E578,來源檔!B:C,2,0)</f>
        <v>嬰幼兒BNT(6個月至4歲)</v>
      </c>
      <c r="B578" s="44">
        <v>577</v>
      </c>
      <c r="C578" s="44" t="s">
        <v>356</v>
      </c>
      <c r="D578" s="44" t="s">
        <v>517</v>
      </c>
      <c r="E578" s="44" t="s">
        <v>534</v>
      </c>
      <c r="F578" s="44" t="s">
        <v>515</v>
      </c>
      <c r="G578" s="44">
        <v>1111220</v>
      </c>
      <c r="H578" s="44">
        <v>20</v>
      </c>
      <c r="I578" s="44">
        <v>0</v>
      </c>
      <c r="J578" s="44">
        <v>6</v>
      </c>
      <c r="K578" s="44">
        <v>0</v>
      </c>
      <c r="L578" s="44">
        <v>0</v>
      </c>
      <c r="M578" s="44">
        <v>0</v>
      </c>
      <c r="N578" s="44">
        <v>14</v>
      </c>
    </row>
    <row r="579" spans="1:14">
      <c r="A579" s="44" t="str">
        <f>VLOOKUP(E579,來源檔!B:C,2,0)</f>
        <v>嬰幼兒莫德納(6個月至5歲)</v>
      </c>
      <c r="B579" s="44">
        <v>578</v>
      </c>
      <c r="C579" s="44" t="s">
        <v>356</v>
      </c>
      <c r="D579" s="44" t="s">
        <v>525</v>
      </c>
      <c r="E579" s="44" t="s">
        <v>542</v>
      </c>
      <c r="F579" s="44" t="s">
        <v>515</v>
      </c>
      <c r="G579" s="44">
        <v>1111205</v>
      </c>
      <c r="H579" s="44">
        <v>0</v>
      </c>
      <c r="I579" s="44">
        <v>10</v>
      </c>
      <c r="J579" s="44">
        <v>0</v>
      </c>
      <c r="K579" s="44">
        <v>0</v>
      </c>
      <c r="L579" s="44">
        <v>0</v>
      </c>
      <c r="M579" s="44">
        <v>0</v>
      </c>
      <c r="N579" s="44">
        <v>10</v>
      </c>
    </row>
    <row r="580" spans="1:14">
      <c r="A580" s="44" t="str">
        <f>VLOOKUP(E580,來源檔!B:C,2,0)</f>
        <v>嬰幼兒莫德納(6個月至5歲)</v>
      </c>
      <c r="B580" s="44">
        <v>579</v>
      </c>
      <c r="C580" s="44" t="s">
        <v>356</v>
      </c>
      <c r="D580" s="44" t="s">
        <v>525</v>
      </c>
      <c r="E580" s="44" t="s">
        <v>533</v>
      </c>
      <c r="F580" s="44" t="s">
        <v>515</v>
      </c>
      <c r="G580" s="44">
        <v>1111122</v>
      </c>
      <c r="H580" s="44">
        <v>30</v>
      </c>
      <c r="I580" s="44">
        <v>19</v>
      </c>
      <c r="J580" s="44">
        <v>32</v>
      </c>
      <c r="K580" s="44">
        <v>0</v>
      </c>
      <c r="L580" s="44">
        <v>0</v>
      </c>
      <c r="M580" s="44">
        <v>0</v>
      </c>
      <c r="N580" s="44">
        <v>17</v>
      </c>
    </row>
    <row r="581" spans="1:14">
      <c r="A581" s="44" t="str">
        <f>VLOOKUP(E581,來源檔!B:C,2,0)</f>
        <v>次世代莫德納</v>
      </c>
      <c r="B581" s="44">
        <v>580</v>
      </c>
      <c r="C581" s="44" t="s">
        <v>356</v>
      </c>
      <c r="D581" s="44" t="s">
        <v>513</v>
      </c>
      <c r="E581" s="44" t="s">
        <v>541</v>
      </c>
      <c r="F581" s="44" t="s">
        <v>515</v>
      </c>
      <c r="G581" s="44">
        <v>1111031</v>
      </c>
      <c r="H581" s="44">
        <v>24</v>
      </c>
      <c r="I581" s="44">
        <v>0</v>
      </c>
      <c r="J581" s="44">
        <v>24</v>
      </c>
      <c r="K581" s="44">
        <v>0</v>
      </c>
      <c r="L581" s="44">
        <v>0</v>
      </c>
      <c r="M581" s="44">
        <v>0</v>
      </c>
      <c r="N581" s="44">
        <v>0</v>
      </c>
    </row>
    <row r="582" spans="1:14">
      <c r="A582" s="44" t="str">
        <f>VLOOKUP(E582,來源檔!B:C,2,0)</f>
        <v>嬰幼兒BNT(6個月至4歲)</v>
      </c>
      <c r="B582" s="44">
        <v>581</v>
      </c>
      <c r="C582" s="44" t="s">
        <v>356</v>
      </c>
      <c r="D582" s="44" t="s">
        <v>517</v>
      </c>
      <c r="E582" s="44" t="s">
        <v>538</v>
      </c>
      <c r="F582" s="44" t="s">
        <v>515</v>
      </c>
      <c r="G582" s="44">
        <v>1120110</v>
      </c>
      <c r="H582" s="44">
        <v>0</v>
      </c>
      <c r="I582" s="44">
        <v>10</v>
      </c>
      <c r="J582" s="44">
        <v>0</v>
      </c>
      <c r="K582" s="44">
        <v>0</v>
      </c>
      <c r="L582" s="44">
        <v>0</v>
      </c>
      <c r="M582" s="44">
        <v>0</v>
      </c>
      <c r="N582" s="44">
        <v>10</v>
      </c>
    </row>
    <row r="583" spans="1:14">
      <c r="A583" s="44" t="str">
        <f>VLOOKUP(E583,來源檔!B:C,2,0)</f>
        <v>嬰幼兒BNT(6個月至4歲)</v>
      </c>
      <c r="B583" s="44">
        <v>582</v>
      </c>
      <c r="C583" s="44" t="s">
        <v>356</v>
      </c>
      <c r="D583" s="44" t="s">
        <v>517</v>
      </c>
      <c r="E583" s="44" t="s">
        <v>540</v>
      </c>
      <c r="F583" s="44" t="s">
        <v>515</v>
      </c>
      <c r="G583" s="44">
        <v>1111114</v>
      </c>
      <c r="H583" s="44">
        <v>37</v>
      </c>
      <c r="I583" s="44">
        <v>8</v>
      </c>
      <c r="J583" s="44">
        <v>13</v>
      </c>
      <c r="K583" s="44">
        <v>0</v>
      </c>
      <c r="L583" s="44">
        <v>0</v>
      </c>
      <c r="M583" s="44">
        <v>0</v>
      </c>
      <c r="N583" s="44">
        <v>32</v>
      </c>
    </row>
    <row r="584" spans="1:14">
      <c r="A584" s="44" t="str">
        <f>VLOOKUP(E584,來源檔!B:C,2,0)</f>
        <v>嬰幼兒莫德納(6個月至5歲)</v>
      </c>
      <c r="B584" s="44">
        <v>583</v>
      </c>
      <c r="C584" s="44" t="s">
        <v>371</v>
      </c>
      <c r="D584" s="44" t="s">
        <v>525</v>
      </c>
      <c r="E584" s="44" t="s">
        <v>533</v>
      </c>
      <c r="F584" s="44" t="s">
        <v>515</v>
      </c>
      <c r="G584" s="44">
        <v>1111122</v>
      </c>
      <c r="H584" s="44">
        <v>30</v>
      </c>
      <c r="I584" s="44">
        <v>15</v>
      </c>
      <c r="J584" s="44">
        <v>20</v>
      </c>
      <c r="K584" s="44">
        <v>0</v>
      </c>
      <c r="L584" s="44">
        <v>0</v>
      </c>
      <c r="M584" s="44">
        <v>0</v>
      </c>
      <c r="N584" s="44">
        <v>25</v>
      </c>
    </row>
    <row r="585" spans="1:14">
      <c r="A585" s="44" t="str">
        <f>VLOOKUP(E585,來源檔!B:C,2,0)</f>
        <v>嬰幼兒莫德納(6個月至5歲)</v>
      </c>
      <c r="B585" s="44">
        <v>584</v>
      </c>
      <c r="C585" s="44" t="s">
        <v>371</v>
      </c>
      <c r="D585" s="44" t="s">
        <v>525</v>
      </c>
      <c r="E585" s="44" t="s">
        <v>535</v>
      </c>
      <c r="F585" s="44" t="s">
        <v>515</v>
      </c>
      <c r="G585" s="44">
        <v>1111108</v>
      </c>
      <c r="H585" s="44">
        <v>4</v>
      </c>
      <c r="I585" s="44">
        <v>0</v>
      </c>
      <c r="J585" s="44">
        <v>4</v>
      </c>
      <c r="K585" s="44">
        <v>0</v>
      </c>
      <c r="L585" s="44">
        <v>0</v>
      </c>
      <c r="M585" s="44">
        <v>0</v>
      </c>
      <c r="N585" s="44">
        <v>0</v>
      </c>
    </row>
    <row r="586" spans="1:14">
      <c r="A586" s="44" t="str">
        <f>VLOOKUP(E586,來源檔!B:C,2,0)</f>
        <v>嬰幼兒BNT(6個月至4歲)</v>
      </c>
      <c r="B586" s="44">
        <v>585</v>
      </c>
      <c r="C586" s="44" t="s">
        <v>371</v>
      </c>
      <c r="D586" s="44" t="s">
        <v>517</v>
      </c>
      <c r="E586" s="44" t="s">
        <v>538</v>
      </c>
      <c r="F586" s="44" t="s">
        <v>515</v>
      </c>
      <c r="G586" s="44">
        <v>1120110</v>
      </c>
      <c r="H586" s="44">
        <v>0</v>
      </c>
      <c r="I586" s="44">
        <v>10</v>
      </c>
      <c r="J586" s="44">
        <v>0</v>
      </c>
      <c r="K586" s="44">
        <v>0</v>
      </c>
      <c r="L586" s="44">
        <v>0</v>
      </c>
      <c r="M586" s="44">
        <v>0</v>
      </c>
      <c r="N586" s="44">
        <v>10</v>
      </c>
    </row>
    <row r="587" spans="1:14">
      <c r="A587" s="44" t="str">
        <f>VLOOKUP(E587,來源檔!B:C,2,0)</f>
        <v>莫德納</v>
      </c>
      <c r="B587" s="44">
        <v>586</v>
      </c>
      <c r="C587" s="44" t="s">
        <v>371</v>
      </c>
      <c r="D587" s="44" t="s">
        <v>525</v>
      </c>
      <c r="E587" s="44" t="s">
        <v>537</v>
      </c>
      <c r="F587" s="44" t="s">
        <v>515</v>
      </c>
      <c r="G587" s="44">
        <v>1111122</v>
      </c>
      <c r="H587" s="44">
        <v>20</v>
      </c>
      <c r="I587" s="44">
        <v>0</v>
      </c>
      <c r="J587" s="44">
        <v>1</v>
      </c>
      <c r="K587" s="44">
        <v>0</v>
      </c>
      <c r="L587" s="44">
        <v>0</v>
      </c>
      <c r="M587" s="44">
        <v>0</v>
      </c>
      <c r="N587" s="44">
        <v>19</v>
      </c>
    </row>
    <row r="588" spans="1:14">
      <c r="A588" s="44" t="str">
        <f>VLOOKUP(E588,來源檔!B:C,2,0)</f>
        <v>次世代莫德納</v>
      </c>
      <c r="B588" s="44">
        <v>587</v>
      </c>
      <c r="C588" s="44" t="s">
        <v>371</v>
      </c>
      <c r="D588" s="44" t="s">
        <v>513</v>
      </c>
      <c r="E588" s="44" t="s">
        <v>516</v>
      </c>
      <c r="F588" s="44" t="s">
        <v>515</v>
      </c>
      <c r="G588" s="44">
        <v>1111122</v>
      </c>
      <c r="H588" s="44">
        <v>230</v>
      </c>
      <c r="I588" s="44">
        <v>158</v>
      </c>
      <c r="J588" s="44">
        <v>339</v>
      </c>
      <c r="K588" s="44">
        <v>0</v>
      </c>
      <c r="L588" s="44">
        <v>0</v>
      </c>
      <c r="M588" s="44">
        <v>0</v>
      </c>
      <c r="N588" s="44">
        <v>49</v>
      </c>
    </row>
    <row r="589" spans="1:14">
      <c r="A589" s="44" t="str">
        <f>VLOOKUP(E589,來源檔!B:C,2,0)</f>
        <v>兒童BNT(5歲至11歲)</v>
      </c>
      <c r="B589" s="44">
        <v>588</v>
      </c>
      <c r="C589" s="44" t="s">
        <v>371</v>
      </c>
      <c r="D589" s="44" t="s">
        <v>517</v>
      </c>
      <c r="E589" s="44" t="s">
        <v>518</v>
      </c>
      <c r="F589" s="44" t="s">
        <v>515</v>
      </c>
      <c r="G589" s="44">
        <v>1111220</v>
      </c>
      <c r="H589" s="44">
        <v>5</v>
      </c>
      <c r="I589" s="44">
        <v>10</v>
      </c>
      <c r="J589" s="44">
        <v>5</v>
      </c>
      <c r="K589" s="44">
        <v>0</v>
      </c>
      <c r="L589" s="44">
        <v>0</v>
      </c>
      <c r="M589" s="44">
        <v>0</v>
      </c>
      <c r="N589" s="44">
        <v>10</v>
      </c>
    </row>
    <row r="590" spans="1:14">
      <c r="A590" s="44" t="str">
        <f>VLOOKUP(E590,來源檔!B:C,2,0)</f>
        <v>次世代莫德納</v>
      </c>
      <c r="B590" s="44">
        <v>589</v>
      </c>
      <c r="C590" s="44" t="s">
        <v>371</v>
      </c>
      <c r="D590" s="44" t="s">
        <v>513</v>
      </c>
      <c r="E590" s="44" t="s">
        <v>536</v>
      </c>
      <c r="F590" s="44" t="s">
        <v>515</v>
      </c>
      <c r="G590" s="44">
        <v>1111205</v>
      </c>
      <c r="H590" s="44">
        <v>0</v>
      </c>
      <c r="I590" s="44">
        <v>100</v>
      </c>
      <c r="J590" s="44">
        <v>80</v>
      </c>
      <c r="K590" s="44">
        <v>0</v>
      </c>
      <c r="L590" s="44">
        <v>0</v>
      </c>
      <c r="M590" s="44">
        <v>0</v>
      </c>
      <c r="N590" s="44">
        <v>20</v>
      </c>
    </row>
    <row r="591" spans="1:14">
      <c r="A591" s="44" t="str">
        <f>VLOOKUP(E591,來源檔!B:C,2,0)</f>
        <v>Novavax</v>
      </c>
      <c r="B591" s="44">
        <v>590</v>
      </c>
      <c r="C591" s="44" t="s">
        <v>371</v>
      </c>
      <c r="D591" s="44" t="s">
        <v>519</v>
      </c>
      <c r="E591" s="44" t="s">
        <v>520</v>
      </c>
      <c r="F591" s="44" t="s">
        <v>515</v>
      </c>
      <c r="G591" s="44">
        <v>1111231</v>
      </c>
      <c r="H591" s="44">
        <v>40</v>
      </c>
      <c r="I591" s="44">
        <v>18</v>
      </c>
      <c r="J591" s="44">
        <v>1</v>
      </c>
      <c r="K591" s="44">
        <v>2</v>
      </c>
      <c r="L591" s="44">
        <v>0</v>
      </c>
      <c r="M591" s="44">
        <v>0</v>
      </c>
      <c r="N591" s="44">
        <v>55</v>
      </c>
    </row>
    <row r="592" spans="1:14">
      <c r="A592" s="44" t="str">
        <f>VLOOKUP(E592,來源檔!B:C,2,0)</f>
        <v>次世代莫德納</v>
      </c>
      <c r="B592" s="44">
        <v>591</v>
      </c>
      <c r="C592" s="44" t="s">
        <v>371</v>
      </c>
      <c r="D592" s="44" t="s">
        <v>513</v>
      </c>
      <c r="E592" s="44" t="s">
        <v>514</v>
      </c>
      <c r="F592" s="44" t="s">
        <v>515</v>
      </c>
      <c r="G592" s="44">
        <v>1111108</v>
      </c>
      <c r="H592" s="44">
        <v>0</v>
      </c>
      <c r="I592" s="44">
        <v>24</v>
      </c>
      <c r="J592" s="44">
        <v>24</v>
      </c>
      <c r="K592" s="44">
        <v>0</v>
      </c>
      <c r="L592" s="44">
        <v>0</v>
      </c>
      <c r="M592" s="44">
        <v>0</v>
      </c>
      <c r="N592" s="44">
        <v>0</v>
      </c>
    </row>
    <row r="593" spans="1:14">
      <c r="A593" s="44" t="str">
        <f>VLOOKUP(E593,來源檔!B:C,2,0)</f>
        <v>嬰幼兒BNT(6個月至4歲)</v>
      </c>
      <c r="B593" s="44">
        <v>592</v>
      </c>
      <c r="C593" s="44" t="s">
        <v>371</v>
      </c>
      <c r="D593" s="44" t="s">
        <v>517</v>
      </c>
      <c r="E593" s="44" t="s">
        <v>534</v>
      </c>
      <c r="F593" s="44" t="s">
        <v>515</v>
      </c>
      <c r="G593" s="44">
        <v>1111220</v>
      </c>
      <c r="H593" s="44">
        <v>17</v>
      </c>
      <c r="I593" s="44">
        <v>0</v>
      </c>
      <c r="J593" s="44">
        <v>0</v>
      </c>
      <c r="K593" s="44">
        <v>3</v>
      </c>
      <c r="L593" s="44">
        <v>0</v>
      </c>
      <c r="M593" s="44">
        <v>0</v>
      </c>
      <c r="N593" s="44">
        <v>14</v>
      </c>
    </row>
    <row r="594" spans="1:14">
      <c r="A594" s="44" t="str">
        <f>VLOOKUP(E594,來源檔!B:C,2,0)</f>
        <v>高端</v>
      </c>
      <c r="B594" s="44">
        <v>593</v>
      </c>
      <c r="C594" s="44" t="s">
        <v>371</v>
      </c>
      <c r="D594" s="44" t="s">
        <v>527</v>
      </c>
      <c r="E594" s="44" t="s">
        <v>545</v>
      </c>
      <c r="F594" s="44" t="s">
        <v>515</v>
      </c>
      <c r="G594" s="44">
        <v>1111115</v>
      </c>
      <c r="H594" s="44">
        <v>0</v>
      </c>
      <c r="I594" s="44">
        <v>2</v>
      </c>
      <c r="J594" s="44">
        <v>0</v>
      </c>
      <c r="K594" s="44">
        <v>0</v>
      </c>
      <c r="L594" s="44">
        <v>0</v>
      </c>
      <c r="M594" s="44">
        <v>0</v>
      </c>
      <c r="N594" s="44">
        <v>2</v>
      </c>
    </row>
    <row r="595" spans="1:14">
      <c r="A595" s="44" t="str">
        <f>VLOOKUP(E595,來源檔!B:C,2,0)</f>
        <v>莫德納</v>
      </c>
      <c r="B595" s="44">
        <v>594</v>
      </c>
      <c r="C595" s="44" t="s">
        <v>371</v>
      </c>
      <c r="D595" s="44" t="s">
        <v>525</v>
      </c>
      <c r="E595" s="44" t="s">
        <v>526</v>
      </c>
      <c r="F595" s="44" t="s">
        <v>515</v>
      </c>
      <c r="G595" s="44">
        <v>1111205</v>
      </c>
      <c r="H595" s="44">
        <v>0</v>
      </c>
      <c r="I595" s="44">
        <v>10</v>
      </c>
      <c r="J595" s="44">
        <v>0</v>
      </c>
      <c r="K595" s="44">
        <v>0</v>
      </c>
      <c r="L595" s="44">
        <v>0</v>
      </c>
      <c r="M595" s="44">
        <v>0</v>
      </c>
      <c r="N595" s="44">
        <v>10</v>
      </c>
    </row>
    <row r="596" spans="1:14">
      <c r="A596" s="44" t="str">
        <f>VLOOKUP(E596,來源檔!B:C,2,0)</f>
        <v>成人BNT</v>
      </c>
      <c r="B596" s="44">
        <v>595</v>
      </c>
      <c r="C596" s="44" t="s">
        <v>371</v>
      </c>
      <c r="D596" s="44" t="s">
        <v>517</v>
      </c>
      <c r="E596" s="44" t="s">
        <v>532</v>
      </c>
      <c r="F596" s="44" t="s">
        <v>515</v>
      </c>
      <c r="G596" s="44">
        <v>1111208</v>
      </c>
      <c r="H596" s="44">
        <v>0</v>
      </c>
      <c r="I596" s="44">
        <v>49</v>
      </c>
      <c r="J596" s="44">
        <v>19</v>
      </c>
      <c r="K596" s="44">
        <v>0</v>
      </c>
      <c r="L596" s="44">
        <v>0</v>
      </c>
      <c r="M596" s="44">
        <v>0</v>
      </c>
      <c r="N596" s="44">
        <v>30</v>
      </c>
    </row>
    <row r="597" spans="1:14">
      <c r="A597" s="44" t="str">
        <f>VLOOKUP(E597,來源檔!B:C,2,0)</f>
        <v>嬰幼兒莫德納(6個月至5歲)</v>
      </c>
      <c r="B597" s="44">
        <v>596</v>
      </c>
      <c r="C597" s="44" t="s">
        <v>371</v>
      </c>
      <c r="D597" s="44" t="s">
        <v>525</v>
      </c>
      <c r="E597" s="44" t="s">
        <v>542</v>
      </c>
      <c r="F597" s="44" t="s">
        <v>515</v>
      </c>
      <c r="G597" s="44">
        <v>1111205</v>
      </c>
      <c r="H597" s="44">
        <v>0</v>
      </c>
      <c r="I597" s="44">
        <v>10</v>
      </c>
      <c r="J597" s="44">
        <v>0</v>
      </c>
      <c r="K597" s="44">
        <v>0</v>
      </c>
      <c r="L597" s="44">
        <v>0</v>
      </c>
      <c r="M597" s="44">
        <v>0</v>
      </c>
      <c r="N597" s="44">
        <v>10</v>
      </c>
    </row>
    <row r="598" spans="1:14">
      <c r="A598" s="44" t="str">
        <f>VLOOKUP(E598,來源檔!B:C,2,0)</f>
        <v>成人BNT</v>
      </c>
      <c r="B598" s="44">
        <v>597</v>
      </c>
      <c r="C598" s="44" t="s">
        <v>371</v>
      </c>
      <c r="D598" s="44" t="s">
        <v>517</v>
      </c>
      <c r="E598" s="44" t="s">
        <v>543</v>
      </c>
      <c r="F598" s="44" t="s">
        <v>515</v>
      </c>
      <c r="G598" s="44">
        <v>1111116</v>
      </c>
      <c r="H598" s="44">
        <v>0</v>
      </c>
      <c r="I598" s="44">
        <v>6</v>
      </c>
      <c r="J598" s="44">
        <v>6</v>
      </c>
      <c r="K598" s="44">
        <v>0</v>
      </c>
      <c r="L598" s="44">
        <v>0</v>
      </c>
      <c r="M598" s="44">
        <v>0</v>
      </c>
      <c r="N598" s="44">
        <v>0</v>
      </c>
    </row>
    <row r="599" spans="1:14">
      <c r="A599" s="44" t="str">
        <f>VLOOKUP(E599,來源檔!B:C,2,0)</f>
        <v>嬰幼兒BNT(6個月至4歲)</v>
      </c>
      <c r="B599" s="44">
        <v>598</v>
      </c>
      <c r="C599" s="44" t="s">
        <v>371</v>
      </c>
      <c r="D599" s="44" t="s">
        <v>517</v>
      </c>
      <c r="E599" s="44" t="s">
        <v>540</v>
      </c>
      <c r="F599" s="44" t="s">
        <v>515</v>
      </c>
      <c r="G599" s="44">
        <v>1111114</v>
      </c>
      <c r="H599" s="44">
        <v>0</v>
      </c>
      <c r="I599" s="44">
        <v>12</v>
      </c>
      <c r="J599" s="44">
        <v>0</v>
      </c>
      <c r="K599" s="44">
        <v>0</v>
      </c>
      <c r="L599" s="44">
        <v>0</v>
      </c>
      <c r="M599" s="44">
        <v>0</v>
      </c>
      <c r="N599" s="44">
        <v>12</v>
      </c>
    </row>
    <row r="600" spans="1:14">
      <c r="A600" s="44" t="str">
        <f>VLOOKUP(E600,來源檔!B:C,2,0)</f>
        <v>嬰幼兒莫德納(6個月至5歲)</v>
      </c>
      <c r="B600" s="44">
        <v>599</v>
      </c>
      <c r="C600" s="44" t="s">
        <v>385</v>
      </c>
      <c r="D600" s="44" t="s">
        <v>525</v>
      </c>
      <c r="E600" s="44" t="s">
        <v>542</v>
      </c>
      <c r="F600" s="44" t="s">
        <v>515</v>
      </c>
      <c r="G600" s="44">
        <v>1111205</v>
      </c>
      <c r="H600" s="44">
        <v>0</v>
      </c>
      <c r="I600" s="44">
        <v>10</v>
      </c>
      <c r="J600" s="44">
        <v>2</v>
      </c>
      <c r="K600" s="44">
        <v>0</v>
      </c>
      <c r="L600" s="44">
        <v>0</v>
      </c>
      <c r="M600" s="44">
        <v>0</v>
      </c>
      <c r="N600" s="44">
        <v>8</v>
      </c>
    </row>
    <row r="601" spans="1:14">
      <c r="A601" s="44" t="str">
        <f>VLOOKUP(E601,來源檔!B:C,2,0)</f>
        <v>次世代莫德納</v>
      </c>
      <c r="B601" s="44">
        <v>600</v>
      </c>
      <c r="C601" s="44" t="s">
        <v>385</v>
      </c>
      <c r="D601" s="44" t="s">
        <v>513</v>
      </c>
      <c r="E601" s="44" t="s">
        <v>516</v>
      </c>
      <c r="F601" s="44" t="s">
        <v>515</v>
      </c>
      <c r="G601" s="44">
        <v>1111122</v>
      </c>
      <c r="H601" s="44">
        <v>49</v>
      </c>
      <c r="I601" s="44">
        <v>141</v>
      </c>
      <c r="J601" s="44">
        <v>174</v>
      </c>
      <c r="K601" s="44">
        <v>16</v>
      </c>
      <c r="L601" s="44">
        <v>0</v>
      </c>
      <c r="M601" s="44">
        <v>0</v>
      </c>
      <c r="N601" s="44">
        <v>0</v>
      </c>
    </row>
    <row r="602" spans="1:14">
      <c r="A602" s="44" t="str">
        <f>VLOOKUP(E602,來源檔!B:C,2,0)</f>
        <v>Novavax</v>
      </c>
      <c r="B602" s="44">
        <v>601</v>
      </c>
      <c r="C602" s="44" t="s">
        <v>385</v>
      </c>
      <c r="D602" s="44" t="s">
        <v>519</v>
      </c>
      <c r="E602" s="44" t="s">
        <v>520</v>
      </c>
      <c r="F602" s="44" t="s">
        <v>515</v>
      </c>
      <c r="G602" s="44">
        <v>1111231</v>
      </c>
      <c r="H602" s="44">
        <v>17</v>
      </c>
      <c r="I602" s="44">
        <v>0</v>
      </c>
      <c r="J602" s="44">
        <v>0</v>
      </c>
      <c r="K602" s="44">
        <v>4</v>
      </c>
      <c r="L602" s="44">
        <v>0</v>
      </c>
      <c r="M602" s="44">
        <v>0</v>
      </c>
      <c r="N602" s="44">
        <v>13</v>
      </c>
    </row>
    <row r="603" spans="1:14">
      <c r="A603" s="44" t="str">
        <f>VLOOKUP(E603,來源檔!B:C,2,0)</f>
        <v>次世代莫德納</v>
      </c>
      <c r="B603" s="44">
        <v>602</v>
      </c>
      <c r="C603" s="44" t="s">
        <v>385</v>
      </c>
      <c r="D603" s="44" t="s">
        <v>513</v>
      </c>
      <c r="E603" s="44" t="s">
        <v>536</v>
      </c>
      <c r="F603" s="44" t="s">
        <v>515</v>
      </c>
      <c r="G603" s="44">
        <v>1111205</v>
      </c>
      <c r="H603" s="44">
        <v>0</v>
      </c>
      <c r="I603" s="44">
        <v>194</v>
      </c>
      <c r="J603" s="44">
        <v>165</v>
      </c>
      <c r="K603" s="44">
        <v>10</v>
      </c>
      <c r="L603" s="44">
        <v>0</v>
      </c>
      <c r="M603" s="44">
        <v>0</v>
      </c>
      <c r="N603" s="44">
        <v>19</v>
      </c>
    </row>
    <row r="604" spans="1:14">
      <c r="A604" s="44" t="str">
        <f>VLOOKUP(E604,來源檔!B:C,2,0)</f>
        <v>兒童BNT(5歲至11歲)</v>
      </c>
      <c r="B604" s="44">
        <v>603</v>
      </c>
      <c r="C604" s="44" t="s">
        <v>385</v>
      </c>
      <c r="D604" s="44" t="s">
        <v>517</v>
      </c>
      <c r="E604" s="44" t="s">
        <v>518</v>
      </c>
      <c r="F604" s="44" t="s">
        <v>515</v>
      </c>
      <c r="G604" s="44">
        <v>1111220</v>
      </c>
      <c r="H604" s="44">
        <v>10</v>
      </c>
      <c r="I604" s="44">
        <v>0</v>
      </c>
      <c r="J604" s="44">
        <v>7</v>
      </c>
      <c r="K604" s="44">
        <v>1</v>
      </c>
      <c r="L604" s="44">
        <v>0</v>
      </c>
      <c r="M604" s="44">
        <v>0</v>
      </c>
      <c r="N604" s="44">
        <v>2</v>
      </c>
    </row>
    <row r="605" spans="1:14">
      <c r="A605" s="44" t="str">
        <f>VLOOKUP(E605,來源檔!B:C,2,0)</f>
        <v>嬰幼兒BNT(6個月至4歲)</v>
      </c>
      <c r="B605" s="44">
        <v>604</v>
      </c>
      <c r="C605" s="44" t="s">
        <v>385</v>
      </c>
      <c r="D605" s="44" t="s">
        <v>517</v>
      </c>
      <c r="E605" s="44" t="s">
        <v>544</v>
      </c>
      <c r="F605" s="44" t="s">
        <v>515</v>
      </c>
      <c r="G605" s="44">
        <v>1111101</v>
      </c>
      <c r="H605" s="44">
        <v>0</v>
      </c>
      <c r="I605" s="44">
        <v>1</v>
      </c>
      <c r="J605" s="44">
        <v>0</v>
      </c>
      <c r="K605" s="44">
        <v>1</v>
      </c>
      <c r="L605" s="44">
        <v>0</v>
      </c>
      <c r="M605" s="44">
        <v>0</v>
      </c>
      <c r="N605" s="44">
        <v>0</v>
      </c>
    </row>
    <row r="606" spans="1:14">
      <c r="A606" s="44" t="str">
        <f>VLOOKUP(E606,來源檔!B:C,2,0)</f>
        <v>兒童BNT(5歲至11歲)</v>
      </c>
      <c r="B606" s="44">
        <v>605</v>
      </c>
      <c r="C606" s="44" t="s">
        <v>385</v>
      </c>
      <c r="D606" s="44" t="s">
        <v>517</v>
      </c>
      <c r="E606" s="44" t="s">
        <v>521</v>
      </c>
      <c r="F606" s="44" t="s">
        <v>515</v>
      </c>
      <c r="G606" s="44">
        <v>1111114</v>
      </c>
      <c r="H606" s="44">
        <v>1</v>
      </c>
      <c r="I606" s="44">
        <v>1</v>
      </c>
      <c r="J606" s="44">
        <v>1</v>
      </c>
      <c r="K606" s="44">
        <v>1</v>
      </c>
      <c r="L606" s="44">
        <v>0</v>
      </c>
      <c r="M606" s="44">
        <v>0</v>
      </c>
      <c r="N606" s="44">
        <v>0</v>
      </c>
    </row>
    <row r="607" spans="1:14">
      <c r="A607" s="44" t="str">
        <f>VLOOKUP(E607,來源檔!B:C,2,0)</f>
        <v>嬰幼兒BNT(6個月至4歲)</v>
      </c>
      <c r="B607" s="44">
        <v>606</v>
      </c>
      <c r="C607" s="44" t="s">
        <v>385</v>
      </c>
      <c r="D607" s="44" t="s">
        <v>517</v>
      </c>
      <c r="E607" s="44" t="s">
        <v>538</v>
      </c>
      <c r="F607" s="44" t="s">
        <v>515</v>
      </c>
      <c r="G607" s="44">
        <v>1120110</v>
      </c>
      <c r="H607" s="44">
        <v>0</v>
      </c>
      <c r="I607" s="44">
        <v>10</v>
      </c>
      <c r="J607" s="44">
        <v>5</v>
      </c>
      <c r="K607" s="44">
        <v>0</v>
      </c>
      <c r="L607" s="44">
        <v>0</v>
      </c>
      <c r="M607" s="44">
        <v>0</v>
      </c>
      <c r="N607" s="44">
        <v>5</v>
      </c>
    </row>
    <row r="608" spans="1:14">
      <c r="A608" s="44" t="str">
        <f>VLOOKUP(E608,來源檔!B:C,2,0)</f>
        <v>莫德納</v>
      </c>
      <c r="B608" s="44">
        <v>607</v>
      </c>
      <c r="C608" s="44" t="s">
        <v>385</v>
      </c>
      <c r="D608" s="44" t="s">
        <v>525</v>
      </c>
      <c r="E608" s="44" t="s">
        <v>526</v>
      </c>
      <c r="F608" s="44" t="s">
        <v>515</v>
      </c>
      <c r="G608" s="44">
        <v>1111205</v>
      </c>
      <c r="H608" s="44">
        <v>0</v>
      </c>
      <c r="I608" s="44">
        <v>10</v>
      </c>
      <c r="J608" s="44">
        <v>0</v>
      </c>
      <c r="K608" s="44">
        <v>0</v>
      </c>
      <c r="L608" s="44">
        <v>0</v>
      </c>
      <c r="M608" s="44">
        <v>0</v>
      </c>
      <c r="N608" s="44">
        <v>10</v>
      </c>
    </row>
    <row r="609" spans="1:14">
      <c r="A609" s="44" t="str">
        <f>VLOOKUP(E609,來源檔!B:C,2,0)</f>
        <v>成人BNT</v>
      </c>
      <c r="B609" s="44">
        <v>608</v>
      </c>
      <c r="C609" s="44" t="s">
        <v>385</v>
      </c>
      <c r="D609" s="44" t="s">
        <v>517</v>
      </c>
      <c r="E609" s="44" t="s">
        <v>532</v>
      </c>
      <c r="F609" s="44" t="s">
        <v>515</v>
      </c>
      <c r="G609" s="44">
        <v>1111208</v>
      </c>
      <c r="H609" s="44">
        <v>0</v>
      </c>
      <c r="I609" s="44">
        <v>49</v>
      </c>
      <c r="J609" s="44">
        <v>42</v>
      </c>
      <c r="K609" s="44">
        <v>2</v>
      </c>
      <c r="L609" s="44">
        <v>0</v>
      </c>
      <c r="M609" s="44">
        <v>0</v>
      </c>
      <c r="N609" s="44">
        <v>5</v>
      </c>
    </row>
    <row r="610" spans="1:14">
      <c r="A610" s="44" t="str">
        <f>VLOOKUP(E610,來源檔!B:C,2,0)</f>
        <v>嬰幼兒BNT(6個月至4歲)</v>
      </c>
      <c r="B610" s="44">
        <v>609</v>
      </c>
      <c r="C610" s="44" t="s">
        <v>385</v>
      </c>
      <c r="D610" s="44" t="s">
        <v>517</v>
      </c>
      <c r="E610" s="44" t="s">
        <v>534</v>
      </c>
      <c r="F610" s="44" t="s">
        <v>515</v>
      </c>
      <c r="G610" s="44">
        <v>1111220</v>
      </c>
      <c r="H610" s="44">
        <v>6</v>
      </c>
      <c r="I610" s="44">
        <v>0</v>
      </c>
      <c r="J610" s="44">
        <v>3</v>
      </c>
      <c r="K610" s="44">
        <v>3</v>
      </c>
      <c r="L610" s="44">
        <v>0</v>
      </c>
      <c r="M610" s="44">
        <v>0</v>
      </c>
      <c r="N610" s="44">
        <v>0</v>
      </c>
    </row>
    <row r="611" spans="1:14">
      <c r="A611" s="44" t="str">
        <f>VLOOKUP(E611,來源檔!B:C,2,0)</f>
        <v>嬰幼兒莫德納(6個月至5歲)</v>
      </c>
      <c r="B611" s="44">
        <v>610</v>
      </c>
      <c r="C611" s="44" t="s">
        <v>385</v>
      </c>
      <c r="D611" s="44" t="s">
        <v>525</v>
      </c>
      <c r="E611" s="44" t="s">
        <v>533</v>
      </c>
      <c r="F611" s="44" t="s">
        <v>515</v>
      </c>
      <c r="G611" s="44">
        <v>1111122</v>
      </c>
      <c r="H611" s="44">
        <v>24</v>
      </c>
      <c r="I611" s="44">
        <v>3</v>
      </c>
      <c r="J611" s="44">
        <v>23</v>
      </c>
      <c r="K611" s="44">
        <v>3</v>
      </c>
      <c r="L611" s="44">
        <v>0</v>
      </c>
      <c r="M611" s="44">
        <v>0</v>
      </c>
      <c r="N611" s="44">
        <v>1</v>
      </c>
    </row>
    <row r="612" spans="1:14">
      <c r="A612" s="44" t="str">
        <f>VLOOKUP(E612,來源檔!B:C,2,0)</f>
        <v>莫德納</v>
      </c>
      <c r="B612" s="44">
        <v>611</v>
      </c>
      <c r="C612" s="44" t="s">
        <v>385</v>
      </c>
      <c r="D612" s="44" t="s">
        <v>525</v>
      </c>
      <c r="E612" s="44" t="s">
        <v>537</v>
      </c>
      <c r="F612" s="44" t="s">
        <v>515</v>
      </c>
      <c r="G612" s="44">
        <v>1111122</v>
      </c>
      <c r="H612" s="44">
        <v>19</v>
      </c>
      <c r="I612" s="44">
        <v>0</v>
      </c>
      <c r="J612" s="44">
        <v>10</v>
      </c>
      <c r="K612" s="44">
        <v>8</v>
      </c>
      <c r="L612" s="44">
        <v>0</v>
      </c>
      <c r="M612" s="44">
        <v>0</v>
      </c>
      <c r="N612" s="44">
        <v>1</v>
      </c>
    </row>
    <row r="613" spans="1:14">
      <c r="A613" s="44" t="str">
        <f>VLOOKUP(E613,來源檔!B:C,2,0)</f>
        <v>莫德納</v>
      </c>
      <c r="B613" s="44">
        <v>612</v>
      </c>
      <c r="C613" s="44" t="s">
        <v>424</v>
      </c>
      <c r="D613" s="44" t="s">
        <v>525</v>
      </c>
      <c r="E613" s="44" t="s">
        <v>526</v>
      </c>
      <c r="F613" s="44" t="s">
        <v>515</v>
      </c>
      <c r="G613" s="44">
        <v>1111205</v>
      </c>
      <c r="H613" s="44">
        <v>0</v>
      </c>
      <c r="I613" s="44">
        <v>10</v>
      </c>
      <c r="J613" s="44">
        <v>10</v>
      </c>
      <c r="K613" s="44">
        <v>0</v>
      </c>
      <c r="L613" s="44">
        <v>0</v>
      </c>
      <c r="M613" s="44">
        <v>0</v>
      </c>
      <c r="N613" s="44">
        <v>0</v>
      </c>
    </row>
    <row r="614" spans="1:14">
      <c r="A614" s="44" t="str">
        <f>VLOOKUP(E614,來源檔!B:C,2,0)</f>
        <v>Novavax</v>
      </c>
      <c r="B614" s="44">
        <v>613</v>
      </c>
      <c r="C614" s="44" t="s">
        <v>424</v>
      </c>
      <c r="D614" s="44" t="s">
        <v>519</v>
      </c>
      <c r="E614" s="44" t="s">
        <v>520</v>
      </c>
      <c r="F614" s="44" t="s">
        <v>515</v>
      </c>
      <c r="G614" s="44">
        <v>1111231</v>
      </c>
      <c r="H614" s="44">
        <v>7</v>
      </c>
      <c r="I614" s="44">
        <v>0</v>
      </c>
      <c r="J614" s="44">
        <v>5</v>
      </c>
      <c r="K614" s="44">
        <v>0</v>
      </c>
      <c r="L614" s="44">
        <v>0</v>
      </c>
      <c r="M614" s="44">
        <v>0</v>
      </c>
      <c r="N614" s="44">
        <v>2</v>
      </c>
    </row>
    <row r="615" spans="1:14">
      <c r="A615" s="44" t="str">
        <f>VLOOKUP(E615,來源檔!B:C,2,0)</f>
        <v>高端</v>
      </c>
      <c r="B615" s="44">
        <v>614</v>
      </c>
      <c r="C615" s="44" t="s">
        <v>424</v>
      </c>
      <c r="D615" s="44" t="s">
        <v>527</v>
      </c>
      <c r="E615" s="44" t="s">
        <v>545</v>
      </c>
      <c r="F615" s="44" t="s">
        <v>515</v>
      </c>
      <c r="G615" s="44">
        <v>1111115</v>
      </c>
      <c r="H615" s="44">
        <v>0</v>
      </c>
      <c r="I615" s="44">
        <v>2</v>
      </c>
      <c r="J615" s="44">
        <v>2</v>
      </c>
      <c r="K615" s="44">
        <v>0</v>
      </c>
      <c r="L615" s="44">
        <v>0</v>
      </c>
      <c r="M615" s="44">
        <v>0</v>
      </c>
      <c r="N615" s="44">
        <v>0</v>
      </c>
    </row>
    <row r="616" spans="1:14">
      <c r="A616" s="44" t="str">
        <f>VLOOKUP(E616,來源檔!B:C,2,0)</f>
        <v>嬰幼兒莫德納(6個月至5歲)</v>
      </c>
      <c r="B616" s="44">
        <v>615</v>
      </c>
      <c r="C616" s="44" t="s">
        <v>424</v>
      </c>
      <c r="D616" s="44" t="s">
        <v>525</v>
      </c>
      <c r="E616" s="44" t="s">
        <v>533</v>
      </c>
      <c r="F616" s="44" t="s">
        <v>515</v>
      </c>
      <c r="G616" s="44">
        <v>1111122</v>
      </c>
      <c r="H616" s="44">
        <v>11</v>
      </c>
      <c r="I616" s="44">
        <v>0</v>
      </c>
      <c r="J616" s="44">
        <v>8</v>
      </c>
      <c r="K616" s="44">
        <v>3</v>
      </c>
      <c r="L616" s="44">
        <v>0</v>
      </c>
      <c r="M616" s="44">
        <v>0</v>
      </c>
      <c r="N616" s="44">
        <v>0</v>
      </c>
    </row>
    <row r="617" spans="1:14">
      <c r="A617" s="44" t="str">
        <f>VLOOKUP(E617,來源檔!B:C,2,0)</f>
        <v>嬰幼兒莫德納(6個月至5歲)</v>
      </c>
      <c r="B617" s="44">
        <v>616</v>
      </c>
      <c r="C617" s="44" t="s">
        <v>424</v>
      </c>
      <c r="D617" s="44" t="s">
        <v>525</v>
      </c>
      <c r="E617" s="44" t="s">
        <v>542</v>
      </c>
      <c r="F617" s="44" t="s">
        <v>515</v>
      </c>
      <c r="G617" s="44">
        <v>1111205</v>
      </c>
      <c r="H617" s="44">
        <v>0</v>
      </c>
      <c r="I617" s="44">
        <v>10</v>
      </c>
      <c r="J617" s="44">
        <v>3</v>
      </c>
      <c r="K617" s="44">
        <v>0</v>
      </c>
      <c r="L617" s="44">
        <v>0</v>
      </c>
      <c r="M617" s="44">
        <v>0</v>
      </c>
      <c r="N617" s="44">
        <v>7</v>
      </c>
    </row>
    <row r="618" spans="1:14">
      <c r="A618" s="44" t="str">
        <f>VLOOKUP(E618,來源檔!B:C,2,0)</f>
        <v>次世代莫德納</v>
      </c>
      <c r="B618" s="44">
        <v>617</v>
      </c>
      <c r="C618" s="44" t="s">
        <v>424</v>
      </c>
      <c r="D618" s="44" t="s">
        <v>513</v>
      </c>
      <c r="E618" s="44" t="s">
        <v>536</v>
      </c>
      <c r="F618" s="44" t="s">
        <v>515</v>
      </c>
      <c r="G618" s="44">
        <v>1111205</v>
      </c>
      <c r="H618" s="44">
        <v>0</v>
      </c>
      <c r="I618" s="44">
        <v>100</v>
      </c>
      <c r="J618" s="44">
        <v>20</v>
      </c>
      <c r="K618" s="44">
        <v>0</v>
      </c>
      <c r="L618" s="44">
        <v>0</v>
      </c>
      <c r="M618" s="44">
        <v>0</v>
      </c>
      <c r="N618" s="44">
        <v>80</v>
      </c>
    </row>
    <row r="619" spans="1:14">
      <c r="A619" s="44" t="str">
        <f>VLOOKUP(E619,來源檔!B:C,2,0)</f>
        <v>次世代莫德納</v>
      </c>
      <c r="B619" s="44">
        <v>618</v>
      </c>
      <c r="C619" s="44" t="s">
        <v>424</v>
      </c>
      <c r="D619" s="44" t="s">
        <v>513</v>
      </c>
      <c r="E619" s="44" t="s">
        <v>516</v>
      </c>
      <c r="F619" s="44" t="s">
        <v>515</v>
      </c>
      <c r="G619" s="44">
        <v>1111122</v>
      </c>
      <c r="H619" s="44">
        <v>0</v>
      </c>
      <c r="I619" s="44">
        <v>220</v>
      </c>
      <c r="J619" s="44">
        <v>220</v>
      </c>
      <c r="K619" s="44">
        <v>0</v>
      </c>
      <c r="L619" s="44">
        <v>0</v>
      </c>
      <c r="M619" s="44">
        <v>0</v>
      </c>
      <c r="N619" s="44">
        <v>0</v>
      </c>
    </row>
    <row r="620" spans="1:14">
      <c r="A620" s="44" t="str">
        <f>VLOOKUP(E620,來源檔!B:C,2,0)</f>
        <v>嬰幼兒BNT(6個月至4歲)</v>
      </c>
      <c r="B620" s="44">
        <v>619</v>
      </c>
      <c r="C620" s="44" t="s">
        <v>424</v>
      </c>
      <c r="D620" s="44" t="s">
        <v>517</v>
      </c>
      <c r="E620" s="44" t="s">
        <v>538</v>
      </c>
      <c r="F620" s="44" t="s">
        <v>515</v>
      </c>
      <c r="G620" s="44">
        <v>1120110</v>
      </c>
      <c r="H620" s="44">
        <v>0</v>
      </c>
      <c r="I620" s="44">
        <v>10</v>
      </c>
      <c r="J620" s="44">
        <v>10</v>
      </c>
      <c r="K620" s="44">
        <v>0</v>
      </c>
      <c r="L620" s="44">
        <v>0</v>
      </c>
      <c r="M620" s="44">
        <v>0</v>
      </c>
      <c r="N620" s="44">
        <v>0</v>
      </c>
    </row>
    <row r="621" spans="1:14">
      <c r="A621" s="44" t="str">
        <f>VLOOKUP(E621,來源檔!B:C,2,0)</f>
        <v>成人BNT</v>
      </c>
      <c r="B621" s="44">
        <v>620</v>
      </c>
      <c r="C621" s="44" t="s">
        <v>424</v>
      </c>
      <c r="D621" s="44" t="s">
        <v>517</v>
      </c>
      <c r="E621" s="44" t="s">
        <v>532</v>
      </c>
      <c r="F621" s="44" t="s">
        <v>515</v>
      </c>
      <c r="G621" s="44">
        <v>1111208</v>
      </c>
      <c r="H621" s="44">
        <v>0</v>
      </c>
      <c r="I621" s="44">
        <v>56</v>
      </c>
      <c r="J621" s="44">
        <v>56</v>
      </c>
      <c r="K621" s="44">
        <v>0</v>
      </c>
      <c r="L621" s="44">
        <v>0</v>
      </c>
      <c r="M621" s="44">
        <v>0</v>
      </c>
      <c r="N621" s="44">
        <v>0</v>
      </c>
    </row>
    <row r="622" spans="1:14">
      <c r="A622" s="44" t="str">
        <f>VLOOKUP(E622,來源檔!B:C,2,0)</f>
        <v>嬰幼兒BNT(6個月至4歲)</v>
      </c>
      <c r="B622" s="44">
        <v>621</v>
      </c>
      <c r="C622" s="44" t="s">
        <v>446</v>
      </c>
      <c r="D622" s="44" t="s">
        <v>517</v>
      </c>
      <c r="E622" s="44" t="s">
        <v>540</v>
      </c>
      <c r="F622" s="44" t="s">
        <v>515</v>
      </c>
      <c r="G622" s="44">
        <v>1111114</v>
      </c>
      <c r="H622" s="44">
        <v>8</v>
      </c>
      <c r="I622" s="44">
        <v>0</v>
      </c>
      <c r="J622" s="44">
        <v>8</v>
      </c>
      <c r="K622" s="44">
        <v>0</v>
      </c>
      <c r="L622" s="44">
        <v>0</v>
      </c>
      <c r="M622" s="44">
        <v>0</v>
      </c>
      <c r="N622" s="44">
        <v>0</v>
      </c>
    </row>
    <row r="623" spans="1:14">
      <c r="A623" s="44" t="str">
        <f>VLOOKUP(E623,來源檔!B:C,2,0)</f>
        <v>嬰幼兒BNT(6個月至4歲)</v>
      </c>
      <c r="B623" s="44">
        <v>622</v>
      </c>
      <c r="C623" s="44" t="s">
        <v>446</v>
      </c>
      <c r="D623" s="44" t="s">
        <v>517</v>
      </c>
      <c r="E623" s="44" t="s">
        <v>534</v>
      </c>
      <c r="F623" s="44" t="s">
        <v>515</v>
      </c>
      <c r="G623" s="44">
        <v>1111220</v>
      </c>
      <c r="H623" s="44">
        <v>10</v>
      </c>
      <c r="I623" s="44">
        <v>0</v>
      </c>
      <c r="J623" s="44">
        <v>5</v>
      </c>
      <c r="K623" s="44">
        <v>2</v>
      </c>
      <c r="L623" s="44">
        <v>0</v>
      </c>
      <c r="M623" s="44">
        <v>0</v>
      </c>
      <c r="N623" s="44">
        <v>3</v>
      </c>
    </row>
    <row r="624" spans="1:14">
      <c r="A624" s="44" t="str">
        <f>VLOOKUP(E624,來源檔!B:C,2,0)</f>
        <v>兒童BNT(5歲至11歲)</v>
      </c>
      <c r="B624" s="44">
        <v>623</v>
      </c>
      <c r="C624" s="44" t="s">
        <v>446</v>
      </c>
      <c r="D624" s="44" t="s">
        <v>517</v>
      </c>
      <c r="E624" s="44" t="s">
        <v>518</v>
      </c>
      <c r="F624" s="44" t="s">
        <v>515</v>
      </c>
      <c r="G624" s="44">
        <v>1111220</v>
      </c>
      <c r="H624" s="44">
        <v>10</v>
      </c>
      <c r="I624" s="44">
        <v>0</v>
      </c>
      <c r="J624" s="44">
        <v>10</v>
      </c>
      <c r="K624" s="44">
        <v>0</v>
      </c>
      <c r="L624" s="44">
        <v>0</v>
      </c>
      <c r="M624" s="44">
        <v>0</v>
      </c>
      <c r="N624" s="44">
        <v>0</v>
      </c>
    </row>
    <row r="625" spans="1:14">
      <c r="A625" s="44" t="str">
        <f>VLOOKUP(E625,來源檔!B:C,2,0)</f>
        <v>成人BNT</v>
      </c>
      <c r="B625" s="44">
        <v>624</v>
      </c>
      <c r="C625" s="44" t="s">
        <v>446</v>
      </c>
      <c r="D625" s="44" t="s">
        <v>517</v>
      </c>
      <c r="E625" s="44" t="s">
        <v>532</v>
      </c>
      <c r="F625" s="44" t="s">
        <v>515</v>
      </c>
      <c r="G625" s="44">
        <v>1111208</v>
      </c>
      <c r="H625" s="44">
        <v>0</v>
      </c>
      <c r="I625" s="44">
        <v>49</v>
      </c>
      <c r="J625" s="44">
        <v>49</v>
      </c>
      <c r="K625" s="44">
        <v>0</v>
      </c>
      <c r="L625" s="44">
        <v>0</v>
      </c>
      <c r="M625" s="44">
        <v>0</v>
      </c>
      <c r="N625" s="44">
        <v>0</v>
      </c>
    </row>
    <row r="626" spans="1:14">
      <c r="A626" s="44" t="str">
        <f>VLOOKUP(E626,來源檔!B:C,2,0)</f>
        <v>次世代莫德納</v>
      </c>
      <c r="B626" s="44">
        <v>625</v>
      </c>
      <c r="C626" s="44" t="s">
        <v>446</v>
      </c>
      <c r="D626" s="44" t="s">
        <v>513</v>
      </c>
      <c r="E626" s="44" t="s">
        <v>536</v>
      </c>
      <c r="F626" s="44" t="s">
        <v>515</v>
      </c>
      <c r="G626" s="44">
        <v>1111205</v>
      </c>
      <c r="H626" s="44">
        <v>0</v>
      </c>
      <c r="I626" s="44">
        <v>100</v>
      </c>
      <c r="J626" s="44">
        <v>0</v>
      </c>
      <c r="K626" s="44">
        <v>0</v>
      </c>
      <c r="L626" s="44">
        <v>0</v>
      </c>
      <c r="M626" s="44">
        <v>0</v>
      </c>
      <c r="N626" s="44">
        <v>100</v>
      </c>
    </row>
    <row r="627" spans="1:14">
      <c r="A627" s="44" t="str">
        <f>VLOOKUP(E627,來源檔!B:C,2,0)</f>
        <v>Novavax</v>
      </c>
      <c r="B627" s="44">
        <v>626</v>
      </c>
      <c r="C627" s="44" t="s">
        <v>446</v>
      </c>
      <c r="D627" s="44" t="s">
        <v>519</v>
      </c>
      <c r="E627" s="44" t="s">
        <v>520</v>
      </c>
      <c r="F627" s="44" t="s">
        <v>515</v>
      </c>
      <c r="G627" s="44">
        <v>1111231</v>
      </c>
      <c r="H627" s="44">
        <v>12</v>
      </c>
      <c r="I627" s="44">
        <v>0</v>
      </c>
      <c r="J627" s="44">
        <v>8</v>
      </c>
      <c r="K627" s="44">
        <v>0</v>
      </c>
      <c r="L627" s="44">
        <v>0</v>
      </c>
      <c r="M627" s="44">
        <v>0</v>
      </c>
      <c r="N627" s="44">
        <v>4</v>
      </c>
    </row>
    <row r="628" spans="1:14">
      <c r="A628" s="44" t="str">
        <f>VLOOKUP(E628,來源檔!B:C,2,0)</f>
        <v>莫德納</v>
      </c>
      <c r="B628" s="44">
        <v>627</v>
      </c>
      <c r="C628" s="44" t="s">
        <v>446</v>
      </c>
      <c r="D628" s="44" t="s">
        <v>525</v>
      </c>
      <c r="E628" s="44" t="s">
        <v>526</v>
      </c>
      <c r="F628" s="44" t="s">
        <v>515</v>
      </c>
      <c r="G628" s="44">
        <v>1111205</v>
      </c>
      <c r="H628" s="44">
        <v>0</v>
      </c>
      <c r="I628" s="44">
        <v>10</v>
      </c>
      <c r="J628" s="44">
        <v>0</v>
      </c>
      <c r="K628" s="44">
        <v>0</v>
      </c>
      <c r="L628" s="44">
        <v>0</v>
      </c>
      <c r="M628" s="44">
        <v>0</v>
      </c>
      <c r="N628" s="44">
        <v>10</v>
      </c>
    </row>
    <row r="629" spans="1:14">
      <c r="A629" s="44" t="str">
        <f>VLOOKUP(E629,來源檔!B:C,2,0)</f>
        <v>嬰幼兒莫德納(6個月至5歲)</v>
      </c>
      <c r="B629" s="44">
        <v>628</v>
      </c>
      <c r="C629" s="44" t="s">
        <v>446</v>
      </c>
      <c r="D629" s="44" t="s">
        <v>525</v>
      </c>
      <c r="E629" s="44" t="s">
        <v>542</v>
      </c>
      <c r="F629" s="44" t="s">
        <v>515</v>
      </c>
      <c r="G629" s="44">
        <v>1111205</v>
      </c>
      <c r="H629" s="44">
        <v>0</v>
      </c>
      <c r="I629" s="44">
        <v>10</v>
      </c>
      <c r="J629" s="44">
        <v>0</v>
      </c>
      <c r="K629" s="44">
        <v>0</v>
      </c>
      <c r="L629" s="44">
        <v>0</v>
      </c>
      <c r="M629" s="44">
        <v>0</v>
      </c>
      <c r="N629" s="44">
        <v>10</v>
      </c>
    </row>
    <row r="630" spans="1:14">
      <c r="A630" s="44" t="str">
        <f>VLOOKUP(E630,來源檔!B:C,2,0)</f>
        <v>嬰幼兒BNT(6個月至4歲)</v>
      </c>
      <c r="B630" s="44">
        <v>629</v>
      </c>
      <c r="C630" s="44" t="s">
        <v>446</v>
      </c>
      <c r="D630" s="44" t="s">
        <v>517</v>
      </c>
      <c r="E630" s="44" t="s">
        <v>538</v>
      </c>
      <c r="F630" s="44" t="s">
        <v>515</v>
      </c>
      <c r="G630" s="44">
        <v>1120110</v>
      </c>
      <c r="H630" s="44">
        <v>0</v>
      </c>
      <c r="I630" s="44">
        <v>10</v>
      </c>
      <c r="J630" s="44">
        <v>0</v>
      </c>
      <c r="K630" s="44">
        <v>0</v>
      </c>
      <c r="L630" s="44">
        <v>0</v>
      </c>
      <c r="M630" s="44">
        <v>0</v>
      </c>
      <c r="N630" s="44">
        <v>10</v>
      </c>
    </row>
    <row r="631" spans="1:14">
      <c r="A631" s="44" t="str">
        <f>VLOOKUP(E631,來源檔!B:C,2,0)</f>
        <v>莫德納</v>
      </c>
      <c r="B631" s="44">
        <v>630</v>
      </c>
      <c r="C631" s="44" t="s">
        <v>446</v>
      </c>
      <c r="D631" s="44" t="s">
        <v>525</v>
      </c>
      <c r="E631" s="44" t="s">
        <v>537</v>
      </c>
      <c r="F631" s="44" t="s">
        <v>515</v>
      </c>
      <c r="G631" s="44">
        <v>1111122</v>
      </c>
      <c r="H631" s="44">
        <v>10</v>
      </c>
      <c r="I631" s="44">
        <v>0</v>
      </c>
      <c r="J631" s="44">
        <v>10</v>
      </c>
      <c r="K631" s="44">
        <v>0</v>
      </c>
      <c r="L631" s="44">
        <v>0</v>
      </c>
      <c r="M631" s="44">
        <v>0</v>
      </c>
      <c r="N631" s="44">
        <v>0</v>
      </c>
    </row>
    <row r="632" spans="1:14">
      <c r="A632" s="44" t="str">
        <f>VLOOKUP(E632,來源檔!B:C,2,0)</f>
        <v>嬰幼兒莫德納(6個月至5歲)</v>
      </c>
      <c r="B632" s="44">
        <v>631</v>
      </c>
      <c r="C632" s="44" t="s">
        <v>446</v>
      </c>
      <c r="D632" s="44" t="s">
        <v>525</v>
      </c>
      <c r="E632" s="44" t="s">
        <v>533</v>
      </c>
      <c r="F632" s="44" t="s">
        <v>515</v>
      </c>
      <c r="G632" s="44">
        <v>1111122</v>
      </c>
      <c r="H632" s="44">
        <v>20</v>
      </c>
      <c r="I632" s="44">
        <v>0</v>
      </c>
      <c r="J632" s="44">
        <v>0</v>
      </c>
      <c r="K632" s="44">
        <v>1</v>
      </c>
      <c r="L632" s="44">
        <v>0</v>
      </c>
      <c r="M632" s="44">
        <v>0</v>
      </c>
      <c r="N632" s="44">
        <v>19</v>
      </c>
    </row>
    <row r="633" spans="1:14">
      <c r="A633" s="44" t="str">
        <f>VLOOKUP(E633,來源檔!B:C,2,0)</f>
        <v>次世代莫德納</v>
      </c>
      <c r="B633" s="44">
        <v>632</v>
      </c>
      <c r="C633" s="44" t="s">
        <v>446</v>
      </c>
      <c r="D633" s="44" t="s">
        <v>513</v>
      </c>
      <c r="E633" s="44" t="s">
        <v>516</v>
      </c>
      <c r="F633" s="44" t="s">
        <v>515</v>
      </c>
      <c r="G633" s="44">
        <v>1111122</v>
      </c>
      <c r="H633" s="44">
        <v>80</v>
      </c>
      <c r="I633" s="44">
        <v>30</v>
      </c>
      <c r="J633" s="44">
        <v>95</v>
      </c>
      <c r="K633" s="44">
        <v>0</v>
      </c>
      <c r="L633" s="44">
        <v>0</v>
      </c>
      <c r="M633" s="44">
        <v>0</v>
      </c>
      <c r="N633" s="44">
        <v>15</v>
      </c>
    </row>
    <row r="634" spans="1:14">
      <c r="A634" s="44" t="str">
        <f>VLOOKUP(E634,來源檔!B:C,2,0)</f>
        <v>次世代莫德納</v>
      </c>
      <c r="B634" s="44">
        <v>633</v>
      </c>
      <c r="C634" s="44" t="s">
        <v>260</v>
      </c>
      <c r="D634" s="44" t="s">
        <v>513</v>
      </c>
      <c r="E634" s="44" t="s">
        <v>516</v>
      </c>
      <c r="F634" s="44" t="s">
        <v>515</v>
      </c>
      <c r="G634" s="44">
        <v>1111122</v>
      </c>
      <c r="H634" s="44">
        <v>0</v>
      </c>
      <c r="I634" s="44">
        <v>6</v>
      </c>
      <c r="J634" s="44">
        <v>0</v>
      </c>
      <c r="K634" s="44">
        <v>5</v>
      </c>
      <c r="L634" s="44">
        <v>0</v>
      </c>
      <c r="M634" s="44">
        <v>0</v>
      </c>
      <c r="N634" s="44">
        <v>1</v>
      </c>
    </row>
    <row r="635" spans="1:14">
      <c r="A635" s="44" t="str">
        <f>VLOOKUP(E635,來源檔!B:C,2,0)</f>
        <v>嬰幼兒BNT(6個月至4歲)</v>
      </c>
      <c r="B635" s="44">
        <v>634</v>
      </c>
      <c r="C635" s="44" t="s">
        <v>260</v>
      </c>
      <c r="D635" s="44" t="s">
        <v>517</v>
      </c>
      <c r="E635" s="44" t="s">
        <v>534</v>
      </c>
      <c r="F635" s="44" t="s">
        <v>515</v>
      </c>
      <c r="G635" s="44">
        <v>1111220</v>
      </c>
      <c r="H635" s="44">
        <v>0</v>
      </c>
      <c r="I635" s="44">
        <v>10</v>
      </c>
      <c r="J635" s="44">
        <v>0</v>
      </c>
      <c r="K635" s="44">
        <v>0</v>
      </c>
      <c r="L635" s="44">
        <v>0</v>
      </c>
      <c r="M635" s="44">
        <v>0</v>
      </c>
      <c r="N635" s="44">
        <v>10</v>
      </c>
    </row>
    <row r="636" spans="1:14">
      <c r="A636" s="44" t="str">
        <f>VLOOKUP(E636,來源檔!B:C,2,0)</f>
        <v>次世代莫德納</v>
      </c>
      <c r="B636" s="44">
        <v>635</v>
      </c>
      <c r="C636" s="44" t="s">
        <v>260</v>
      </c>
      <c r="D636" s="44" t="s">
        <v>513</v>
      </c>
      <c r="E636" s="44" t="s">
        <v>514</v>
      </c>
      <c r="F636" s="44" t="s">
        <v>515</v>
      </c>
      <c r="G636" s="44">
        <v>1111108</v>
      </c>
      <c r="H636" s="44">
        <v>11</v>
      </c>
      <c r="I636" s="44">
        <v>0</v>
      </c>
      <c r="J636" s="44">
        <v>0</v>
      </c>
      <c r="K636" s="44">
        <v>11</v>
      </c>
      <c r="L636" s="44">
        <v>0</v>
      </c>
      <c r="M636" s="44">
        <v>0</v>
      </c>
      <c r="N636" s="44">
        <v>0</v>
      </c>
    </row>
    <row r="637" spans="1:14">
      <c r="A637" s="44" t="str">
        <f>VLOOKUP(E637,來源檔!B:C,2,0)</f>
        <v>兒童BNT(5歲至11歲)</v>
      </c>
      <c r="B637" s="44">
        <v>636</v>
      </c>
      <c r="C637" s="44" t="s">
        <v>260</v>
      </c>
      <c r="D637" s="44" t="s">
        <v>517</v>
      </c>
      <c r="E637" s="44" t="s">
        <v>521</v>
      </c>
      <c r="F637" s="44" t="s">
        <v>515</v>
      </c>
      <c r="G637" s="44">
        <v>1111114</v>
      </c>
      <c r="H637" s="44">
        <v>7</v>
      </c>
      <c r="I637" s="44">
        <v>0</v>
      </c>
      <c r="J637" s="44">
        <v>4</v>
      </c>
      <c r="K637" s="44">
        <v>3</v>
      </c>
      <c r="L637" s="44">
        <v>0</v>
      </c>
      <c r="M637" s="44">
        <v>0</v>
      </c>
      <c r="N637" s="44">
        <v>0</v>
      </c>
    </row>
    <row r="638" spans="1:14">
      <c r="A638" s="44" t="str">
        <f>VLOOKUP(E638,來源檔!B:C,2,0)</f>
        <v>嬰幼兒莫德納(6個月至5歲)</v>
      </c>
      <c r="B638" s="44">
        <v>637</v>
      </c>
      <c r="C638" s="44" t="s">
        <v>260</v>
      </c>
      <c r="D638" s="44" t="s">
        <v>525</v>
      </c>
      <c r="E638" s="44" t="s">
        <v>533</v>
      </c>
      <c r="F638" s="44" t="s">
        <v>515</v>
      </c>
      <c r="G638" s="44">
        <v>1111122</v>
      </c>
      <c r="H638" s="44">
        <v>0</v>
      </c>
      <c r="I638" s="44">
        <v>6</v>
      </c>
      <c r="J638" s="44">
        <v>0</v>
      </c>
      <c r="K638" s="44">
        <v>5</v>
      </c>
      <c r="L638" s="44">
        <v>0</v>
      </c>
      <c r="M638" s="44">
        <v>0</v>
      </c>
      <c r="N638" s="44">
        <v>1</v>
      </c>
    </row>
    <row r="639" spans="1:14">
      <c r="A639" s="44" t="str">
        <f>VLOOKUP(E639,來源檔!B:C,2,0)</f>
        <v>兒童BNT(5歲至11歲)</v>
      </c>
      <c r="B639" s="44">
        <v>638</v>
      </c>
      <c r="C639" s="44" t="s">
        <v>260</v>
      </c>
      <c r="D639" s="44" t="s">
        <v>517</v>
      </c>
      <c r="E639" s="44" t="s">
        <v>530</v>
      </c>
      <c r="F639" s="44" t="s">
        <v>515</v>
      </c>
      <c r="G639" s="44">
        <v>1111128</v>
      </c>
      <c r="H639" s="44">
        <v>10</v>
      </c>
      <c r="I639" s="44">
        <v>0</v>
      </c>
      <c r="J639" s="44">
        <v>10</v>
      </c>
      <c r="K639" s="44">
        <v>0</v>
      </c>
      <c r="L639" s="44">
        <v>0</v>
      </c>
      <c r="M639" s="44">
        <v>0</v>
      </c>
      <c r="N639" s="44">
        <v>0</v>
      </c>
    </row>
    <row r="640" spans="1:14">
      <c r="A640" s="44" t="str">
        <f>VLOOKUP(E640,來源檔!B:C,2,0)</f>
        <v>成人BNT</v>
      </c>
      <c r="B640" s="44">
        <v>639</v>
      </c>
      <c r="C640" s="44" t="s">
        <v>263</v>
      </c>
      <c r="D640" s="44" t="s">
        <v>517</v>
      </c>
      <c r="E640" s="44" t="s">
        <v>532</v>
      </c>
      <c r="F640" s="44" t="s">
        <v>515</v>
      </c>
      <c r="G640" s="44">
        <v>1111208</v>
      </c>
      <c r="H640" s="44">
        <v>0</v>
      </c>
      <c r="I640" s="44">
        <v>5</v>
      </c>
      <c r="J640" s="44">
        <v>0</v>
      </c>
      <c r="K640" s="44">
        <v>1</v>
      </c>
      <c r="L640" s="44">
        <v>0</v>
      </c>
      <c r="M640" s="44">
        <v>0</v>
      </c>
      <c r="N640" s="44">
        <v>4</v>
      </c>
    </row>
    <row r="641" spans="1:14">
      <c r="A641" s="44" t="str">
        <f>VLOOKUP(E641,來源檔!B:C,2,0)</f>
        <v>Novavax</v>
      </c>
      <c r="B641" s="44">
        <v>640</v>
      </c>
      <c r="C641" s="44" t="s">
        <v>263</v>
      </c>
      <c r="D641" s="44" t="s">
        <v>519</v>
      </c>
      <c r="E641" s="44" t="s">
        <v>520</v>
      </c>
      <c r="F641" s="44" t="s">
        <v>515</v>
      </c>
      <c r="G641" s="44">
        <v>1111231</v>
      </c>
      <c r="H641" s="44">
        <v>7</v>
      </c>
      <c r="I641" s="44">
        <v>0</v>
      </c>
      <c r="J641" s="44">
        <v>0</v>
      </c>
      <c r="K641" s="44">
        <v>6</v>
      </c>
      <c r="L641" s="44">
        <v>0</v>
      </c>
      <c r="M641" s="44">
        <v>0</v>
      </c>
      <c r="N641" s="44">
        <v>1</v>
      </c>
    </row>
    <row r="642" spans="1:14">
      <c r="A642" s="44" t="str">
        <f>VLOOKUP(E642,來源檔!B:C,2,0)</f>
        <v>次世代莫德納</v>
      </c>
      <c r="B642" s="44">
        <v>641</v>
      </c>
      <c r="C642" s="44" t="s">
        <v>263</v>
      </c>
      <c r="D642" s="44" t="s">
        <v>513</v>
      </c>
      <c r="E642" s="44" t="s">
        <v>516</v>
      </c>
      <c r="F642" s="44" t="s">
        <v>515</v>
      </c>
      <c r="G642" s="44">
        <v>1111122</v>
      </c>
      <c r="H642" s="44">
        <v>0</v>
      </c>
      <c r="I642" s="44">
        <v>20</v>
      </c>
      <c r="J642" s="44">
        <v>0</v>
      </c>
      <c r="K642" s="44">
        <v>6</v>
      </c>
      <c r="L642" s="44">
        <v>0</v>
      </c>
      <c r="M642" s="44">
        <v>0</v>
      </c>
      <c r="N642" s="44">
        <v>14</v>
      </c>
    </row>
    <row r="643" spans="1:14">
      <c r="A643" s="44" t="str">
        <f>VLOOKUP(E643,來源檔!B:C,2,0)</f>
        <v>成人BNT</v>
      </c>
      <c r="B643" s="44">
        <v>642</v>
      </c>
      <c r="C643" s="44" t="s">
        <v>263</v>
      </c>
      <c r="D643" s="44" t="s">
        <v>517</v>
      </c>
      <c r="E643" s="44" t="s">
        <v>543</v>
      </c>
      <c r="F643" s="44" t="s">
        <v>515</v>
      </c>
      <c r="G643" s="44">
        <v>1111116</v>
      </c>
      <c r="H643" s="44">
        <v>1</v>
      </c>
      <c r="I643" s="44">
        <v>0</v>
      </c>
      <c r="J643" s="44">
        <v>0</v>
      </c>
      <c r="K643" s="44">
        <v>1</v>
      </c>
      <c r="L643" s="44">
        <v>0</v>
      </c>
      <c r="M643" s="44">
        <v>0</v>
      </c>
      <c r="N643" s="44">
        <v>0</v>
      </c>
    </row>
    <row r="644" spans="1:14">
      <c r="A644" s="44" t="str">
        <f>VLOOKUP(E644,來源檔!B:C,2,0)</f>
        <v>次世代莫德納</v>
      </c>
      <c r="B644" s="44">
        <v>643</v>
      </c>
      <c r="C644" s="44" t="s">
        <v>263</v>
      </c>
      <c r="D644" s="44" t="s">
        <v>513</v>
      </c>
      <c r="E644" s="44" t="s">
        <v>514</v>
      </c>
      <c r="F644" s="44" t="s">
        <v>515</v>
      </c>
      <c r="G644" s="44">
        <v>1111108</v>
      </c>
      <c r="H644" s="44">
        <v>29</v>
      </c>
      <c r="I644" s="44">
        <v>0</v>
      </c>
      <c r="J644" s="44">
        <v>18</v>
      </c>
      <c r="K644" s="44">
        <v>11</v>
      </c>
      <c r="L644" s="44">
        <v>0</v>
      </c>
      <c r="M644" s="44">
        <v>0</v>
      </c>
      <c r="N644" s="44">
        <v>0</v>
      </c>
    </row>
    <row r="645" spans="1:14">
      <c r="A645" s="44" t="str">
        <f>VLOOKUP(E645,來源檔!B:C,2,0)</f>
        <v>次世代莫德納</v>
      </c>
      <c r="B645" s="44">
        <v>644</v>
      </c>
      <c r="C645" s="44" t="s">
        <v>327</v>
      </c>
      <c r="D645" s="44" t="s">
        <v>513</v>
      </c>
      <c r="E645" s="44" t="s">
        <v>516</v>
      </c>
      <c r="F645" s="44" t="s">
        <v>515</v>
      </c>
      <c r="G645" s="44">
        <v>1111122</v>
      </c>
      <c r="H645" s="44">
        <v>4</v>
      </c>
      <c r="I645" s="44">
        <v>12</v>
      </c>
      <c r="J645" s="44">
        <v>0</v>
      </c>
      <c r="K645" s="44">
        <v>13</v>
      </c>
      <c r="L645" s="44">
        <v>0</v>
      </c>
      <c r="M645" s="44">
        <v>0</v>
      </c>
      <c r="N645" s="44">
        <v>3</v>
      </c>
    </row>
    <row r="646" spans="1:14">
      <c r="A646" s="44" t="str">
        <f>VLOOKUP(E646,來源檔!B:C,2,0)</f>
        <v>嬰幼兒BNT(6個月至4歲)</v>
      </c>
      <c r="B646" s="44">
        <v>645</v>
      </c>
      <c r="C646" s="44" t="s">
        <v>327</v>
      </c>
      <c r="D646" s="44" t="s">
        <v>517</v>
      </c>
      <c r="E646" s="44" t="s">
        <v>544</v>
      </c>
      <c r="F646" s="44" t="s">
        <v>515</v>
      </c>
      <c r="G646" s="44">
        <v>1111101</v>
      </c>
      <c r="H646" s="44">
        <v>1</v>
      </c>
      <c r="I646" s="44">
        <v>0</v>
      </c>
      <c r="J646" s="44">
        <v>0</v>
      </c>
      <c r="K646" s="44">
        <v>1</v>
      </c>
      <c r="L646" s="44">
        <v>0</v>
      </c>
      <c r="M646" s="44">
        <v>0</v>
      </c>
      <c r="N646" s="44">
        <v>0</v>
      </c>
    </row>
    <row r="647" spans="1:14">
      <c r="A647" s="44" t="str">
        <f>VLOOKUP(E647,來源檔!B:C,2,0)</f>
        <v>嬰幼兒莫德納(6個月至5歲)</v>
      </c>
      <c r="B647" s="44">
        <v>646</v>
      </c>
      <c r="C647" s="44" t="s">
        <v>327</v>
      </c>
      <c r="D647" s="44" t="s">
        <v>525</v>
      </c>
      <c r="E647" s="44" t="s">
        <v>533</v>
      </c>
      <c r="F647" s="44" t="s">
        <v>515</v>
      </c>
      <c r="G647" s="44">
        <v>1111122</v>
      </c>
      <c r="H647" s="44">
        <v>5</v>
      </c>
      <c r="I647" s="44">
        <v>0</v>
      </c>
      <c r="J647" s="44">
        <v>5</v>
      </c>
      <c r="K647" s="44">
        <v>0</v>
      </c>
      <c r="L647" s="44">
        <v>0</v>
      </c>
      <c r="M647" s="44">
        <v>0</v>
      </c>
      <c r="N647" s="44">
        <v>0</v>
      </c>
    </row>
    <row r="648" spans="1:14">
      <c r="A648" s="44" t="str">
        <f>VLOOKUP(E648,來源檔!B:C,2,0)</f>
        <v>嬰幼兒莫德納(6個月至5歲)</v>
      </c>
      <c r="B648" s="44">
        <v>647</v>
      </c>
      <c r="C648" s="44" t="s">
        <v>327</v>
      </c>
      <c r="D648" s="44" t="s">
        <v>525</v>
      </c>
      <c r="E648" s="44" t="s">
        <v>535</v>
      </c>
      <c r="F648" s="44" t="s">
        <v>515</v>
      </c>
      <c r="G648" s="44">
        <v>1111108</v>
      </c>
      <c r="H648" s="44">
        <v>1</v>
      </c>
      <c r="I648" s="44">
        <v>0</v>
      </c>
      <c r="J648" s="44">
        <v>0</v>
      </c>
      <c r="K648" s="44">
        <v>1</v>
      </c>
      <c r="L648" s="44">
        <v>0</v>
      </c>
      <c r="M648" s="44">
        <v>0</v>
      </c>
      <c r="N648" s="44">
        <v>0</v>
      </c>
    </row>
    <row r="649" spans="1:14">
      <c r="A649" s="44" t="str">
        <f>VLOOKUP(E649,來源檔!B:C,2,0)</f>
        <v>Novavax</v>
      </c>
      <c r="B649" s="44">
        <v>648</v>
      </c>
      <c r="C649" s="44" t="s">
        <v>327</v>
      </c>
      <c r="D649" s="44" t="s">
        <v>519</v>
      </c>
      <c r="E649" s="44" t="s">
        <v>520</v>
      </c>
      <c r="F649" s="44" t="s">
        <v>515</v>
      </c>
      <c r="G649" s="44">
        <v>1111231</v>
      </c>
      <c r="H649" s="44">
        <v>0</v>
      </c>
      <c r="I649" s="44">
        <v>5</v>
      </c>
      <c r="J649" s="44">
        <v>0</v>
      </c>
      <c r="K649" s="44">
        <v>2</v>
      </c>
      <c r="L649" s="44">
        <v>0</v>
      </c>
      <c r="M649" s="44">
        <v>0</v>
      </c>
      <c r="N649" s="44">
        <v>3</v>
      </c>
    </row>
    <row r="650" spans="1:14">
      <c r="A650" s="44" t="str">
        <f>VLOOKUP(E650,來源檔!B:C,2,0)</f>
        <v>嬰幼兒BNT(6個月至4歲)</v>
      </c>
      <c r="B650" s="44">
        <v>649</v>
      </c>
      <c r="C650" s="44" t="s">
        <v>493</v>
      </c>
      <c r="D650" s="44" t="s">
        <v>517</v>
      </c>
      <c r="E650" s="44" t="s">
        <v>534</v>
      </c>
      <c r="F650" s="44" t="s">
        <v>515</v>
      </c>
      <c r="G650" s="44">
        <v>1111220</v>
      </c>
      <c r="H650" s="44">
        <v>0</v>
      </c>
      <c r="I650" s="44">
        <v>1</v>
      </c>
      <c r="J650" s="44">
        <v>0</v>
      </c>
      <c r="K650" s="44">
        <v>0</v>
      </c>
      <c r="L650" s="44">
        <v>0</v>
      </c>
      <c r="M650" s="44">
        <v>0</v>
      </c>
      <c r="N650" s="44">
        <v>1</v>
      </c>
    </row>
    <row r="651" spans="1:14">
      <c r="A651" s="44" t="str">
        <f>VLOOKUP(E651,來源檔!B:C,2,0)</f>
        <v>次世代莫德納</v>
      </c>
      <c r="B651" s="44">
        <v>650</v>
      </c>
      <c r="C651" s="44" t="s">
        <v>493</v>
      </c>
      <c r="D651" s="44" t="s">
        <v>513</v>
      </c>
      <c r="E651" s="44" t="s">
        <v>514</v>
      </c>
      <c r="F651" s="44" t="s">
        <v>515</v>
      </c>
      <c r="G651" s="44">
        <v>1111108</v>
      </c>
      <c r="H651" s="44">
        <v>24</v>
      </c>
      <c r="I651" s="44">
        <v>0</v>
      </c>
      <c r="J651" s="44">
        <v>8</v>
      </c>
      <c r="K651" s="44">
        <v>16</v>
      </c>
      <c r="L651" s="44">
        <v>0</v>
      </c>
      <c r="M651" s="44">
        <v>0</v>
      </c>
      <c r="N651" s="44">
        <v>0</v>
      </c>
    </row>
    <row r="652" spans="1:14">
      <c r="A652" s="44" t="str">
        <f>VLOOKUP(E652,來源檔!B:C,2,0)</f>
        <v>成人BNT</v>
      </c>
      <c r="B652" s="44">
        <v>651</v>
      </c>
      <c r="C652" s="44" t="s">
        <v>493</v>
      </c>
      <c r="D652" s="44" t="s">
        <v>517</v>
      </c>
      <c r="E652" s="44" t="s">
        <v>543</v>
      </c>
      <c r="F652" s="44" t="s">
        <v>515</v>
      </c>
      <c r="G652" s="44">
        <v>1111116</v>
      </c>
      <c r="H652" s="44">
        <v>1</v>
      </c>
      <c r="I652" s="44">
        <v>0</v>
      </c>
      <c r="J652" s="44">
        <v>0</v>
      </c>
      <c r="K652" s="44">
        <v>1</v>
      </c>
      <c r="L652" s="44">
        <v>0</v>
      </c>
      <c r="M652" s="44">
        <v>0</v>
      </c>
      <c r="N652" s="44">
        <v>0</v>
      </c>
    </row>
    <row r="653" spans="1:14">
      <c r="A653" s="44" t="str">
        <f>VLOOKUP(E653,來源檔!B:C,2,0)</f>
        <v>次世代莫德納</v>
      </c>
      <c r="B653" s="44">
        <v>652</v>
      </c>
      <c r="C653" s="44" t="s">
        <v>475</v>
      </c>
      <c r="D653" s="44" t="s">
        <v>513</v>
      </c>
      <c r="E653" s="44" t="s">
        <v>516</v>
      </c>
      <c r="F653" s="44" t="s">
        <v>515</v>
      </c>
      <c r="G653" s="44">
        <v>1111122</v>
      </c>
      <c r="H653" s="44">
        <v>10</v>
      </c>
      <c r="I653" s="44">
        <v>0</v>
      </c>
      <c r="J653" s="44">
        <v>0</v>
      </c>
      <c r="K653" s="44">
        <v>10</v>
      </c>
      <c r="L653" s="44">
        <v>0</v>
      </c>
      <c r="M653" s="44">
        <v>0</v>
      </c>
      <c r="N653" s="44">
        <v>0</v>
      </c>
    </row>
    <row r="654" spans="1:14">
      <c r="A654" s="44" t="str">
        <f>VLOOKUP(E654,來源檔!B:C,2,0)</f>
        <v>次世代莫德納</v>
      </c>
      <c r="B654" s="44">
        <v>653</v>
      </c>
      <c r="C654" s="44" t="s">
        <v>558</v>
      </c>
      <c r="D654" s="44" t="s">
        <v>513</v>
      </c>
      <c r="E654" s="44" t="s">
        <v>514</v>
      </c>
      <c r="F654" s="44" t="s">
        <v>515</v>
      </c>
      <c r="G654" s="44">
        <v>1111108</v>
      </c>
      <c r="H654" s="44">
        <v>2</v>
      </c>
      <c r="I654" s="44">
        <v>0</v>
      </c>
      <c r="J654" s="44">
        <v>0</v>
      </c>
      <c r="K654" s="44">
        <v>2</v>
      </c>
      <c r="L654" s="44">
        <v>0</v>
      </c>
      <c r="M654" s="44">
        <v>0</v>
      </c>
      <c r="N654" s="44">
        <v>0</v>
      </c>
    </row>
    <row r="655" spans="1:14">
      <c r="A655" s="44" t="str">
        <f>VLOOKUP(E655,來源檔!B:C,2,0)</f>
        <v>高端</v>
      </c>
      <c r="B655" s="44">
        <v>654</v>
      </c>
      <c r="C655" s="44" t="s">
        <v>558</v>
      </c>
      <c r="D655" s="44" t="s">
        <v>527</v>
      </c>
      <c r="E655" s="44" t="s">
        <v>528</v>
      </c>
      <c r="F655" s="44" t="s">
        <v>529</v>
      </c>
      <c r="G655" s="44">
        <v>1111109</v>
      </c>
      <c r="H655" s="44">
        <v>4</v>
      </c>
      <c r="I655" s="44">
        <v>0</v>
      </c>
      <c r="J655" s="44">
        <v>2</v>
      </c>
      <c r="K655" s="44">
        <v>2</v>
      </c>
      <c r="L655" s="44">
        <v>0</v>
      </c>
      <c r="M655" s="44">
        <v>0</v>
      </c>
      <c r="N655" s="44">
        <v>0</v>
      </c>
    </row>
    <row r="656" spans="1:14">
      <c r="A656" s="44" t="str">
        <f>VLOOKUP(E656,來源檔!B:C,2,0)</f>
        <v>莫德納</v>
      </c>
      <c r="B656" s="44">
        <v>655</v>
      </c>
      <c r="C656" s="44" t="s">
        <v>558</v>
      </c>
      <c r="D656" s="44" t="s">
        <v>525</v>
      </c>
      <c r="E656" s="44" t="s">
        <v>537</v>
      </c>
      <c r="F656" s="44" t="s">
        <v>515</v>
      </c>
      <c r="G656" s="44">
        <v>1111122</v>
      </c>
      <c r="H656" s="44">
        <v>2</v>
      </c>
      <c r="I656" s="44">
        <v>0</v>
      </c>
      <c r="J656" s="44">
        <v>0</v>
      </c>
      <c r="K656" s="44">
        <v>2</v>
      </c>
      <c r="L656" s="44">
        <v>0</v>
      </c>
      <c r="M656" s="44">
        <v>0</v>
      </c>
      <c r="N656" s="44">
        <v>0</v>
      </c>
    </row>
    <row r="657" spans="1:14">
      <c r="A657" s="44" t="str">
        <f>VLOOKUP(E657,來源檔!B:C,2,0)</f>
        <v>嬰幼兒BNT(6個月至4歲)</v>
      </c>
      <c r="B657" s="44">
        <v>656</v>
      </c>
      <c r="C657" s="44" t="s">
        <v>449</v>
      </c>
      <c r="D657" s="44" t="s">
        <v>517</v>
      </c>
      <c r="E657" s="44" t="s">
        <v>534</v>
      </c>
      <c r="F657" s="44" t="s">
        <v>515</v>
      </c>
      <c r="G657" s="44">
        <v>1111220</v>
      </c>
      <c r="H657" s="44">
        <v>0</v>
      </c>
      <c r="I657" s="44">
        <v>5</v>
      </c>
      <c r="J657" s="44">
        <v>0</v>
      </c>
      <c r="K657" s="44">
        <v>0</v>
      </c>
      <c r="L657" s="44">
        <v>0</v>
      </c>
      <c r="M657" s="44">
        <v>0</v>
      </c>
      <c r="N657" s="44">
        <v>5</v>
      </c>
    </row>
    <row r="658" spans="1:14">
      <c r="A658" s="44" t="str">
        <f>VLOOKUP(E658,來源檔!B:C,2,0)</f>
        <v>莫德納</v>
      </c>
      <c r="B658" s="44">
        <v>657</v>
      </c>
      <c r="C658" s="44" t="s">
        <v>449</v>
      </c>
      <c r="D658" s="44" t="s">
        <v>525</v>
      </c>
      <c r="E658" s="44" t="s">
        <v>537</v>
      </c>
      <c r="F658" s="44" t="s">
        <v>515</v>
      </c>
      <c r="G658" s="44">
        <v>1111122</v>
      </c>
      <c r="H658" s="44">
        <v>9</v>
      </c>
      <c r="I658" s="44">
        <v>5</v>
      </c>
      <c r="J658" s="44">
        <v>0</v>
      </c>
      <c r="K658" s="44">
        <v>9</v>
      </c>
      <c r="L658" s="44">
        <v>0</v>
      </c>
      <c r="M658" s="44">
        <v>0</v>
      </c>
      <c r="N658" s="44">
        <v>5</v>
      </c>
    </row>
    <row r="659" spans="1:14">
      <c r="A659" s="44" t="str">
        <f>VLOOKUP(E659,來源檔!B:C,2,0)</f>
        <v>Novavax</v>
      </c>
      <c r="B659" s="44">
        <v>658</v>
      </c>
      <c r="C659" s="44" t="s">
        <v>449</v>
      </c>
      <c r="D659" s="44" t="s">
        <v>519</v>
      </c>
      <c r="E659" s="44" t="s">
        <v>520</v>
      </c>
      <c r="F659" s="44" t="s">
        <v>515</v>
      </c>
      <c r="G659" s="44">
        <v>1111231</v>
      </c>
      <c r="H659" s="44">
        <v>0</v>
      </c>
      <c r="I659" s="44">
        <v>3</v>
      </c>
      <c r="J659" s="44">
        <v>0</v>
      </c>
      <c r="K659" s="44">
        <v>0</v>
      </c>
      <c r="L659" s="44">
        <v>0</v>
      </c>
      <c r="M659" s="44">
        <v>0</v>
      </c>
      <c r="N659" s="44">
        <v>3</v>
      </c>
    </row>
    <row r="660" spans="1:14">
      <c r="A660" s="44" t="str">
        <f>VLOOKUP(E660,來源檔!B:C,2,0)</f>
        <v>嬰幼兒BNT(6個月至4歲)</v>
      </c>
      <c r="B660" s="44">
        <v>659</v>
      </c>
      <c r="C660" s="44" t="s">
        <v>449</v>
      </c>
      <c r="D660" s="44" t="s">
        <v>517</v>
      </c>
      <c r="E660" s="44" t="s">
        <v>540</v>
      </c>
      <c r="F660" s="44" t="s">
        <v>515</v>
      </c>
      <c r="G660" s="44">
        <v>1111114</v>
      </c>
      <c r="H660" s="44">
        <v>7</v>
      </c>
      <c r="I660" s="44">
        <v>0</v>
      </c>
      <c r="J660" s="44">
        <v>0</v>
      </c>
      <c r="K660" s="44">
        <v>7</v>
      </c>
      <c r="L660" s="44">
        <v>0</v>
      </c>
      <c r="M660" s="44">
        <v>0</v>
      </c>
      <c r="N660" s="44">
        <v>0</v>
      </c>
    </row>
    <row r="661" spans="1:14">
      <c r="A661" s="44" t="str">
        <f>VLOOKUP(E661,來源檔!B:C,2,0)</f>
        <v>成人BNT</v>
      </c>
      <c r="B661" s="44">
        <v>660</v>
      </c>
      <c r="C661" s="44" t="s">
        <v>449</v>
      </c>
      <c r="D661" s="44" t="s">
        <v>517</v>
      </c>
      <c r="E661" s="44" t="s">
        <v>543</v>
      </c>
      <c r="F661" s="44" t="s">
        <v>515</v>
      </c>
      <c r="G661" s="44">
        <v>1111116</v>
      </c>
      <c r="H661" s="44">
        <v>11</v>
      </c>
      <c r="I661" s="44">
        <v>0</v>
      </c>
      <c r="J661" s="44">
        <v>0</v>
      </c>
      <c r="K661" s="44">
        <v>11</v>
      </c>
      <c r="L661" s="44">
        <v>0</v>
      </c>
      <c r="M661" s="44">
        <v>0</v>
      </c>
      <c r="N661" s="44">
        <v>0</v>
      </c>
    </row>
    <row r="662" spans="1:14">
      <c r="A662" s="44" t="str">
        <f>VLOOKUP(E662,來源檔!B:C,2,0)</f>
        <v>嬰幼兒莫德納(6個月至5歲)</v>
      </c>
      <c r="B662" s="44">
        <v>661</v>
      </c>
      <c r="C662" s="44" t="s">
        <v>449</v>
      </c>
      <c r="D662" s="44" t="s">
        <v>525</v>
      </c>
      <c r="E662" s="44" t="s">
        <v>535</v>
      </c>
      <c r="F662" s="44" t="s">
        <v>515</v>
      </c>
      <c r="G662" s="44">
        <v>1111108</v>
      </c>
      <c r="H662" s="44">
        <v>1</v>
      </c>
      <c r="I662" s="44">
        <v>0</v>
      </c>
      <c r="J662" s="44">
        <v>0</v>
      </c>
      <c r="K662" s="44">
        <v>1</v>
      </c>
      <c r="L662" s="44">
        <v>0</v>
      </c>
      <c r="M662" s="44">
        <v>0</v>
      </c>
      <c r="N662" s="44">
        <v>0</v>
      </c>
    </row>
    <row r="663" spans="1:14">
      <c r="A663" s="44" t="str">
        <f>VLOOKUP(E663,來源檔!B:C,2,0)</f>
        <v>成人BNT</v>
      </c>
      <c r="B663" s="44">
        <v>662</v>
      </c>
      <c r="C663" s="44" t="s">
        <v>449</v>
      </c>
      <c r="D663" s="44" t="s">
        <v>517</v>
      </c>
      <c r="E663" s="44" t="s">
        <v>532</v>
      </c>
      <c r="F663" s="44" t="s">
        <v>515</v>
      </c>
      <c r="G663" s="44">
        <v>1111208</v>
      </c>
      <c r="H663" s="44">
        <v>0</v>
      </c>
      <c r="I663" s="44">
        <v>35</v>
      </c>
      <c r="J663" s="44">
        <v>0</v>
      </c>
      <c r="K663" s="44">
        <v>2</v>
      </c>
      <c r="L663" s="44">
        <v>0</v>
      </c>
      <c r="M663" s="44">
        <v>0</v>
      </c>
      <c r="N663" s="44">
        <v>33</v>
      </c>
    </row>
    <row r="664" spans="1:14">
      <c r="A664" s="44" t="str">
        <f>VLOOKUP(E664,來源檔!B:C,2,0)</f>
        <v>次世代莫德納</v>
      </c>
      <c r="B664" s="44">
        <v>663</v>
      </c>
      <c r="C664" s="44" t="s">
        <v>449</v>
      </c>
      <c r="D664" s="44" t="s">
        <v>513</v>
      </c>
      <c r="E664" s="44" t="s">
        <v>516</v>
      </c>
      <c r="F664" s="44" t="s">
        <v>515</v>
      </c>
      <c r="G664" s="44">
        <v>1111122</v>
      </c>
      <c r="H664" s="44">
        <v>31</v>
      </c>
      <c r="I664" s="44">
        <v>40</v>
      </c>
      <c r="J664" s="44">
        <v>0</v>
      </c>
      <c r="K664" s="44">
        <v>55</v>
      </c>
      <c r="L664" s="44">
        <v>0</v>
      </c>
      <c r="M664" s="44">
        <v>0</v>
      </c>
      <c r="N664" s="44">
        <v>16</v>
      </c>
    </row>
    <row r="665" spans="1:14">
      <c r="A665" s="44" t="str">
        <f>VLOOKUP(E665,來源檔!B:C,2,0)</f>
        <v>嬰幼兒莫德納(6個月至5歲)</v>
      </c>
      <c r="B665" s="44">
        <v>664</v>
      </c>
      <c r="C665" s="44" t="s">
        <v>449</v>
      </c>
      <c r="D665" s="44" t="s">
        <v>525</v>
      </c>
      <c r="E665" s="44" t="s">
        <v>533</v>
      </c>
      <c r="F665" s="44" t="s">
        <v>515</v>
      </c>
      <c r="G665" s="44">
        <v>1111122</v>
      </c>
      <c r="H665" s="44">
        <v>10</v>
      </c>
      <c r="I665" s="44">
        <v>0</v>
      </c>
      <c r="J665" s="44">
        <v>0</v>
      </c>
      <c r="K665" s="44">
        <v>6</v>
      </c>
      <c r="L665" s="44">
        <v>0</v>
      </c>
      <c r="M665" s="44">
        <v>0</v>
      </c>
      <c r="N665" s="44">
        <v>4</v>
      </c>
    </row>
    <row r="666" spans="1:14">
      <c r="A666" s="44" t="str">
        <f>VLOOKUP(E666,來源檔!B:C,2,0)</f>
        <v>兒童BNT(5歲至11歲)</v>
      </c>
      <c r="B666" s="44">
        <v>665</v>
      </c>
      <c r="C666" s="44" t="s">
        <v>449</v>
      </c>
      <c r="D666" s="44" t="s">
        <v>517</v>
      </c>
      <c r="E666" s="44" t="s">
        <v>521</v>
      </c>
      <c r="F666" s="44" t="s">
        <v>515</v>
      </c>
      <c r="G666" s="44">
        <v>1111114</v>
      </c>
      <c r="H666" s="44">
        <v>2</v>
      </c>
      <c r="I666" s="44">
        <v>0</v>
      </c>
      <c r="J666" s="44">
        <v>0</v>
      </c>
      <c r="K666" s="44">
        <v>2</v>
      </c>
      <c r="L666" s="44">
        <v>0</v>
      </c>
      <c r="M666" s="44">
        <v>0</v>
      </c>
      <c r="N666" s="44">
        <v>0</v>
      </c>
    </row>
    <row r="667" spans="1:14">
      <c r="A667" s="44" t="str">
        <f>VLOOKUP(E667,來源檔!B:C,2,0)</f>
        <v>次世代莫德納</v>
      </c>
      <c r="B667" s="44">
        <v>666</v>
      </c>
      <c r="C667" s="44" t="s">
        <v>559</v>
      </c>
      <c r="D667" s="44" t="s">
        <v>513</v>
      </c>
      <c r="E667" s="44" t="s">
        <v>514</v>
      </c>
      <c r="F667" s="44" t="s">
        <v>515</v>
      </c>
      <c r="G667" s="44">
        <v>1111108</v>
      </c>
      <c r="H667" s="44">
        <v>1</v>
      </c>
      <c r="I667" s="44">
        <v>0</v>
      </c>
      <c r="J667" s="44">
        <v>0</v>
      </c>
      <c r="K667" s="44">
        <v>1</v>
      </c>
      <c r="L667" s="44">
        <v>0</v>
      </c>
      <c r="M667" s="44">
        <v>0</v>
      </c>
      <c r="N667" s="44">
        <v>0</v>
      </c>
    </row>
    <row r="668" spans="1:14">
      <c r="A668" s="44" t="str">
        <f>VLOOKUP(E668,來源檔!B:C,2,0)</f>
        <v>次世代莫德納</v>
      </c>
      <c r="B668" s="44">
        <v>667</v>
      </c>
      <c r="C668" s="44" t="s">
        <v>374</v>
      </c>
      <c r="D668" s="44" t="s">
        <v>513</v>
      </c>
      <c r="E668" s="44" t="s">
        <v>514</v>
      </c>
      <c r="F668" s="44" t="s">
        <v>515</v>
      </c>
      <c r="G668" s="44">
        <v>1111108</v>
      </c>
      <c r="H668" s="44">
        <v>281</v>
      </c>
      <c r="I668" s="44">
        <v>0</v>
      </c>
      <c r="J668" s="44">
        <v>24</v>
      </c>
      <c r="K668" s="44">
        <v>257</v>
      </c>
      <c r="L668" s="44">
        <v>0</v>
      </c>
      <c r="M668" s="44">
        <v>0</v>
      </c>
      <c r="N668" s="44">
        <v>0</v>
      </c>
    </row>
    <row r="669" spans="1:14">
      <c r="A669" s="44" t="str">
        <f>VLOOKUP(E669,來源檔!B:C,2,0)</f>
        <v>莫德納</v>
      </c>
      <c r="B669" s="44">
        <v>668</v>
      </c>
      <c r="C669" s="44" t="s">
        <v>374</v>
      </c>
      <c r="D669" s="44" t="s">
        <v>525</v>
      </c>
      <c r="E669" s="44" t="s">
        <v>537</v>
      </c>
      <c r="F669" s="44" t="s">
        <v>515</v>
      </c>
      <c r="G669" s="44">
        <v>1111122</v>
      </c>
      <c r="H669" s="44">
        <v>0</v>
      </c>
      <c r="I669" s="44">
        <v>1</v>
      </c>
      <c r="J669" s="44">
        <v>0</v>
      </c>
      <c r="K669" s="44">
        <v>0</v>
      </c>
      <c r="L669" s="44">
        <v>0</v>
      </c>
      <c r="M669" s="44">
        <v>0</v>
      </c>
      <c r="N669" s="44">
        <v>1</v>
      </c>
    </row>
    <row r="670" spans="1:14">
      <c r="A670" s="44" t="str">
        <f>VLOOKUP(E670,來源檔!B:C,2,0)</f>
        <v>次世代莫德納</v>
      </c>
      <c r="B670" s="44">
        <v>669</v>
      </c>
      <c r="C670" s="44" t="s">
        <v>374</v>
      </c>
      <c r="D670" s="44" t="s">
        <v>513</v>
      </c>
      <c r="E670" s="44" t="s">
        <v>536</v>
      </c>
      <c r="F670" s="44" t="s">
        <v>515</v>
      </c>
      <c r="G670" s="44">
        <v>1111205</v>
      </c>
      <c r="H670" s="44">
        <v>0</v>
      </c>
      <c r="I670" s="44">
        <v>40</v>
      </c>
      <c r="J670" s="44">
        <v>0</v>
      </c>
      <c r="K670" s="44">
        <v>0</v>
      </c>
      <c r="L670" s="44">
        <v>0</v>
      </c>
      <c r="M670" s="44">
        <v>0</v>
      </c>
      <c r="N670" s="44">
        <v>40</v>
      </c>
    </row>
    <row r="671" spans="1:14">
      <c r="A671" s="44" t="str">
        <f>VLOOKUP(E671,來源檔!B:C,2,0)</f>
        <v>次世代莫德納</v>
      </c>
      <c r="B671" s="44">
        <v>670</v>
      </c>
      <c r="C671" s="44" t="s">
        <v>374</v>
      </c>
      <c r="D671" s="44" t="s">
        <v>513</v>
      </c>
      <c r="E671" s="44" t="s">
        <v>516</v>
      </c>
      <c r="F671" s="44" t="s">
        <v>515</v>
      </c>
      <c r="G671" s="44">
        <v>1111122</v>
      </c>
      <c r="H671" s="44">
        <v>60</v>
      </c>
      <c r="I671" s="44">
        <v>45</v>
      </c>
      <c r="J671" s="44">
        <v>5</v>
      </c>
      <c r="K671" s="44">
        <v>0</v>
      </c>
      <c r="L671" s="44">
        <v>0</v>
      </c>
      <c r="M671" s="44">
        <v>0</v>
      </c>
      <c r="N671" s="44">
        <v>100</v>
      </c>
    </row>
    <row r="672" spans="1:14">
      <c r="A672" s="44" t="str">
        <f>VLOOKUP(E672,來源檔!B:C,2,0)</f>
        <v>次世代莫德納</v>
      </c>
      <c r="B672" s="44">
        <v>671</v>
      </c>
      <c r="C672" s="44" t="s">
        <v>125</v>
      </c>
      <c r="D672" s="44" t="s">
        <v>513</v>
      </c>
      <c r="E672" s="44" t="s">
        <v>514</v>
      </c>
      <c r="F672" s="44" t="s">
        <v>515</v>
      </c>
      <c r="G672" s="44">
        <v>1111108</v>
      </c>
      <c r="H672" s="44">
        <v>1</v>
      </c>
      <c r="I672" s="44">
        <v>0</v>
      </c>
      <c r="J672" s="44">
        <v>0</v>
      </c>
      <c r="K672" s="44">
        <v>1</v>
      </c>
      <c r="L672" s="44">
        <v>0</v>
      </c>
      <c r="M672" s="44">
        <v>0</v>
      </c>
      <c r="N672" s="44">
        <v>0</v>
      </c>
    </row>
    <row r="673" spans="1:14">
      <c r="A673" s="44" t="str">
        <f>VLOOKUP(E673,來源檔!B:C,2,0)</f>
        <v>Novavax</v>
      </c>
      <c r="B673" s="44">
        <v>672</v>
      </c>
      <c r="C673" s="44" t="s">
        <v>125</v>
      </c>
      <c r="D673" s="44" t="s">
        <v>519</v>
      </c>
      <c r="E673" s="44" t="s">
        <v>520</v>
      </c>
      <c r="F673" s="44" t="s">
        <v>515</v>
      </c>
      <c r="G673" s="44">
        <v>1111231</v>
      </c>
      <c r="H673" s="44">
        <v>2</v>
      </c>
      <c r="I673" s="44">
        <v>0</v>
      </c>
      <c r="J673" s="44">
        <v>0</v>
      </c>
      <c r="K673" s="44">
        <v>1</v>
      </c>
      <c r="L673" s="44">
        <v>0</v>
      </c>
      <c r="M673" s="44">
        <v>0</v>
      </c>
      <c r="N673" s="44">
        <v>1</v>
      </c>
    </row>
    <row r="674" spans="1:14">
      <c r="A674" s="44" t="str">
        <f>VLOOKUP(E674,來源檔!B:C,2,0)</f>
        <v>次世代莫德納</v>
      </c>
      <c r="B674" s="44">
        <v>673</v>
      </c>
      <c r="C674" s="44" t="s">
        <v>125</v>
      </c>
      <c r="D674" s="44" t="s">
        <v>513</v>
      </c>
      <c r="E674" s="44" t="s">
        <v>516</v>
      </c>
      <c r="F674" s="44" t="s">
        <v>515</v>
      </c>
      <c r="G674" s="44">
        <v>1111122</v>
      </c>
      <c r="H674" s="44">
        <v>15</v>
      </c>
      <c r="I674" s="44">
        <v>0</v>
      </c>
      <c r="J674" s="44">
        <v>0</v>
      </c>
      <c r="K674" s="44">
        <v>12</v>
      </c>
      <c r="L674" s="44">
        <v>0</v>
      </c>
      <c r="M674" s="44">
        <v>0</v>
      </c>
      <c r="N674" s="44">
        <v>3</v>
      </c>
    </row>
    <row r="675" spans="1:14">
      <c r="A675" s="44" t="str">
        <f>VLOOKUP(E675,來源檔!B:C,2,0)</f>
        <v>次世代莫德納</v>
      </c>
      <c r="B675" s="44">
        <v>674</v>
      </c>
      <c r="C675" s="44" t="s">
        <v>473</v>
      </c>
      <c r="D675" s="44" t="s">
        <v>513</v>
      </c>
      <c r="E675" s="44" t="s">
        <v>514</v>
      </c>
      <c r="F675" s="44" t="s">
        <v>515</v>
      </c>
      <c r="G675" s="44">
        <v>1111108</v>
      </c>
      <c r="H675" s="44">
        <v>8</v>
      </c>
      <c r="I675" s="44">
        <v>0</v>
      </c>
      <c r="J675" s="44">
        <v>3</v>
      </c>
      <c r="K675" s="44">
        <v>5</v>
      </c>
      <c r="L675" s="44">
        <v>0</v>
      </c>
      <c r="M675" s="44">
        <v>0</v>
      </c>
      <c r="N675" s="44">
        <v>0</v>
      </c>
    </row>
    <row r="676" spans="1:14">
      <c r="A676" s="44" t="str">
        <f>VLOOKUP(E676,來源檔!B:C,2,0)</f>
        <v>嬰幼兒莫德納(6個月至5歲)</v>
      </c>
      <c r="B676" s="44">
        <v>675</v>
      </c>
      <c r="C676" s="44" t="s">
        <v>269</v>
      </c>
      <c r="D676" s="44" t="s">
        <v>525</v>
      </c>
      <c r="E676" s="44" t="s">
        <v>535</v>
      </c>
      <c r="F676" s="44" t="s">
        <v>515</v>
      </c>
      <c r="G676" s="44">
        <v>1111108</v>
      </c>
      <c r="H676" s="44">
        <v>3</v>
      </c>
      <c r="I676" s="44">
        <v>0</v>
      </c>
      <c r="J676" s="44">
        <v>0</v>
      </c>
      <c r="K676" s="44">
        <v>3</v>
      </c>
      <c r="L676" s="44">
        <v>0</v>
      </c>
      <c r="M676" s="44">
        <v>0</v>
      </c>
      <c r="N676" s="44">
        <v>0</v>
      </c>
    </row>
    <row r="677" spans="1:14">
      <c r="A677" s="44" t="str">
        <f>VLOOKUP(E677,來源檔!B:C,2,0)</f>
        <v>兒童BNT(5歲至11歲)</v>
      </c>
      <c r="B677" s="44">
        <v>676</v>
      </c>
      <c r="C677" s="44" t="s">
        <v>269</v>
      </c>
      <c r="D677" s="44" t="s">
        <v>517</v>
      </c>
      <c r="E677" s="44" t="s">
        <v>518</v>
      </c>
      <c r="F677" s="44" t="s">
        <v>515</v>
      </c>
      <c r="G677" s="44">
        <v>1111220</v>
      </c>
      <c r="H677" s="44">
        <v>4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4</v>
      </c>
    </row>
    <row r="678" spans="1:14">
      <c r="A678" s="44" t="str">
        <f>VLOOKUP(E678,來源檔!B:C,2,0)</f>
        <v>嬰幼兒莫德納(6個月至5歲)</v>
      </c>
      <c r="B678" s="44">
        <v>677</v>
      </c>
      <c r="C678" s="44" t="s">
        <v>269</v>
      </c>
      <c r="D678" s="44" t="s">
        <v>525</v>
      </c>
      <c r="E678" s="44" t="s">
        <v>533</v>
      </c>
      <c r="F678" s="44" t="s">
        <v>515</v>
      </c>
      <c r="G678" s="44">
        <v>1111122</v>
      </c>
      <c r="H678" s="44">
        <v>17</v>
      </c>
      <c r="I678" s="44">
        <v>0</v>
      </c>
      <c r="J678" s="44">
        <v>15</v>
      </c>
      <c r="K678" s="44">
        <v>2</v>
      </c>
      <c r="L678" s="44">
        <v>0</v>
      </c>
      <c r="M678" s="44">
        <v>0</v>
      </c>
      <c r="N678" s="44">
        <v>0</v>
      </c>
    </row>
    <row r="679" spans="1:14">
      <c r="A679" s="44" t="str">
        <f>VLOOKUP(E679,來源檔!B:C,2,0)</f>
        <v>Novavax</v>
      </c>
      <c r="B679" s="44">
        <v>678</v>
      </c>
      <c r="C679" s="44" t="s">
        <v>269</v>
      </c>
      <c r="D679" s="44" t="s">
        <v>519</v>
      </c>
      <c r="E679" s="44" t="s">
        <v>520</v>
      </c>
      <c r="F679" s="44" t="s">
        <v>515</v>
      </c>
      <c r="G679" s="44">
        <v>1111231</v>
      </c>
      <c r="H679" s="44">
        <v>0</v>
      </c>
      <c r="I679" s="44">
        <v>3</v>
      </c>
      <c r="J679" s="44">
        <v>0</v>
      </c>
      <c r="K679" s="44">
        <v>1</v>
      </c>
      <c r="L679" s="44">
        <v>0</v>
      </c>
      <c r="M679" s="44">
        <v>0</v>
      </c>
      <c r="N679" s="44">
        <v>2</v>
      </c>
    </row>
    <row r="680" spans="1:14">
      <c r="A680" s="44" t="str">
        <f>VLOOKUP(E680,來源檔!B:C,2,0)</f>
        <v>次世代莫德納</v>
      </c>
      <c r="B680" s="44">
        <v>679</v>
      </c>
      <c r="C680" s="44" t="s">
        <v>269</v>
      </c>
      <c r="D680" s="44" t="s">
        <v>513</v>
      </c>
      <c r="E680" s="44" t="s">
        <v>514</v>
      </c>
      <c r="F680" s="44" t="s">
        <v>515</v>
      </c>
      <c r="G680" s="44">
        <v>1111108</v>
      </c>
      <c r="H680" s="44">
        <v>120</v>
      </c>
      <c r="I680" s="44">
        <v>0</v>
      </c>
      <c r="J680" s="44">
        <v>60</v>
      </c>
      <c r="K680" s="44">
        <v>60</v>
      </c>
      <c r="L680" s="44">
        <v>0</v>
      </c>
      <c r="M680" s="44">
        <v>0</v>
      </c>
      <c r="N680" s="44">
        <v>0</v>
      </c>
    </row>
    <row r="681" spans="1:14">
      <c r="A681" s="44" t="str">
        <f>VLOOKUP(E681,來源檔!B:C,2,0)</f>
        <v>兒童BNT(5歲至11歲)</v>
      </c>
      <c r="B681" s="44">
        <v>680</v>
      </c>
      <c r="C681" s="44" t="s">
        <v>269</v>
      </c>
      <c r="D681" s="44" t="s">
        <v>517</v>
      </c>
      <c r="E681" s="44" t="s">
        <v>530</v>
      </c>
      <c r="F681" s="44" t="s">
        <v>515</v>
      </c>
      <c r="G681" s="44">
        <v>1111128</v>
      </c>
      <c r="H681" s="44">
        <v>11</v>
      </c>
      <c r="I681" s="44">
        <v>0</v>
      </c>
      <c r="J681" s="44">
        <v>0</v>
      </c>
      <c r="K681" s="44">
        <v>5</v>
      </c>
      <c r="L681" s="44">
        <v>0</v>
      </c>
      <c r="M681" s="44">
        <v>0</v>
      </c>
      <c r="N681" s="44">
        <v>6</v>
      </c>
    </row>
    <row r="682" spans="1:14">
      <c r="A682" s="44" t="str">
        <f>VLOOKUP(E682,來源檔!B:C,2,0)</f>
        <v>嬰幼兒BNT(6個月至4歲)</v>
      </c>
      <c r="B682" s="44">
        <v>681</v>
      </c>
      <c r="C682" s="44" t="s">
        <v>269</v>
      </c>
      <c r="D682" s="44" t="s">
        <v>517</v>
      </c>
      <c r="E682" s="44" t="s">
        <v>534</v>
      </c>
      <c r="F682" s="44" t="s">
        <v>515</v>
      </c>
      <c r="G682" s="44">
        <v>1111220</v>
      </c>
      <c r="H682" s="44">
        <v>15</v>
      </c>
      <c r="I682" s="44">
        <v>0</v>
      </c>
      <c r="J682" s="44">
        <v>0</v>
      </c>
      <c r="K682" s="44">
        <v>6</v>
      </c>
      <c r="L682" s="44">
        <v>0</v>
      </c>
      <c r="M682" s="44">
        <v>0</v>
      </c>
      <c r="N682" s="44">
        <v>9</v>
      </c>
    </row>
    <row r="683" spans="1:14">
      <c r="A683" s="44" t="str">
        <f>VLOOKUP(E683,來源檔!B:C,2,0)</f>
        <v>次世代莫德納</v>
      </c>
      <c r="B683" s="44">
        <v>682</v>
      </c>
      <c r="C683" s="44" t="s">
        <v>269</v>
      </c>
      <c r="D683" s="44" t="s">
        <v>513</v>
      </c>
      <c r="E683" s="44" t="s">
        <v>516</v>
      </c>
      <c r="F683" s="44" t="s">
        <v>515</v>
      </c>
      <c r="G683" s="44">
        <v>1111122</v>
      </c>
      <c r="H683" s="44">
        <v>0</v>
      </c>
      <c r="I683" s="44">
        <v>120</v>
      </c>
      <c r="J683" s="44">
        <v>0</v>
      </c>
      <c r="K683" s="44">
        <v>38</v>
      </c>
      <c r="L683" s="44">
        <v>0</v>
      </c>
      <c r="M683" s="44">
        <v>0</v>
      </c>
      <c r="N683" s="44">
        <v>82</v>
      </c>
    </row>
    <row r="684" spans="1:14">
      <c r="A684" s="44" t="str">
        <f>VLOOKUP(E684,來源檔!B:C,2,0)</f>
        <v>Novavax</v>
      </c>
      <c r="B684" s="44">
        <v>683</v>
      </c>
      <c r="C684" s="44" t="s">
        <v>30</v>
      </c>
      <c r="D684" s="44" t="s">
        <v>519</v>
      </c>
      <c r="E684" s="44" t="s">
        <v>520</v>
      </c>
      <c r="F684" s="44" t="s">
        <v>515</v>
      </c>
      <c r="G684" s="44">
        <v>1111231</v>
      </c>
      <c r="H684" s="44">
        <v>6</v>
      </c>
      <c r="I684" s="44">
        <v>3</v>
      </c>
      <c r="J684" s="44">
        <v>0</v>
      </c>
      <c r="K684" s="44">
        <v>3</v>
      </c>
      <c r="L684" s="44">
        <v>0</v>
      </c>
      <c r="M684" s="44">
        <v>0</v>
      </c>
      <c r="N684" s="44">
        <v>6</v>
      </c>
    </row>
    <row r="685" spans="1:14">
      <c r="A685" s="44" t="str">
        <f>VLOOKUP(E685,來源檔!B:C,2,0)</f>
        <v>次世代莫德納</v>
      </c>
      <c r="B685" s="44">
        <v>684</v>
      </c>
      <c r="C685" s="44" t="s">
        <v>30</v>
      </c>
      <c r="D685" s="44" t="s">
        <v>513</v>
      </c>
      <c r="E685" s="44" t="s">
        <v>514</v>
      </c>
      <c r="F685" s="44" t="s">
        <v>515</v>
      </c>
      <c r="G685" s="44">
        <v>1111108</v>
      </c>
      <c r="H685" s="44">
        <v>1</v>
      </c>
      <c r="I685" s="44">
        <v>0</v>
      </c>
      <c r="J685" s="44">
        <v>0</v>
      </c>
      <c r="K685" s="44">
        <v>1</v>
      </c>
      <c r="L685" s="44">
        <v>0</v>
      </c>
      <c r="M685" s="44">
        <v>0</v>
      </c>
      <c r="N685" s="44">
        <v>0</v>
      </c>
    </row>
    <row r="686" spans="1:14">
      <c r="A686" s="44" t="str">
        <f>VLOOKUP(E686,來源檔!B:C,2,0)</f>
        <v>成人BNT</v>
      </c>
      <c r="B686" s="44">
        <v>685</v>
      </c>
      <c r="C686" s="44" t="s">
        <v>30</v>
      </c>
      <c r="D686" s="44" t="s">
        <v>517</v>
      </c>
      <c r="E686" s="44" t="s">
        <v>532</v>
      </c>
      <c r="F686" s="44" t="s">
        <v>515</v>
      </c>
      <c r="G686" s="44">
        <v>1111208</v>
      </c>
      <c r="H686" s="44">
        <v>0</v>
      </c>
      <c r="I686" s="44">
        <v>10</v>
      </c>
      <c r="J686" s="44">
        <v>0</v>
      </c>
      <c r="K686" s="44">
        <v>2</v>
      </c>
      <c r="L686" s="44">
        <v>0</v>
      </c>
      <c r="M686" s="44">
        <v>0</v>
      </c>
      <c r="N686" s="44">
        <v>8</v>
      </c>
    </row>
    <row r="687" spans="1:14">
      <c r="A687" s="44" t="str">
        <f>VLOOKUP(E687,來源檔!B:C,2,0)</f>
        <v>成人BNT</v>
      </c>
      <c r="B687" s="44">
        <v>686</v>
      </c>
      <c r="C687" s="44" t="s">
        <v>30</v>
      </c>
      <c r="D687" s="44" t="s">
        <v>517</v>
      </c>
      <c r="E687" s="44" t="s">
        <v>543</v>
      </c>
      <c r="F687" s="44" t="s">
        <v>515</v>
      </c>
      <c r="G687" s="44">
        <v>1111116</v>
      </c>
      <c r="H687" s="44">
        <v>4</v>
      </c>
      <c r="I687" s="44">
        <v>0</v>
      </c>
      <c r="J687" s="44">
        <v>0</v>
      </c>
      <c r="K687" s="44">
        <v>4</v>
      </c>
      <c r="L687" s="44">
        <v>0</v>
      </c>
      <c r="M687" s="44">
        <v>0</v>
      </c>
      <c r="N687" s="44">
        <v>0</v>
      </c>
    </row>
    <row r="688" spans="1:14">
      <c r="A688" s="44" t="str">
        <f>VLOOKUP(E688,來源檔!B:C,2,0)</f>
        <v>次世代莫德納</v>
      </c>
      <c r="B688" s="44">
        <v>687</v>
      </c>
      <c r="C688" s="44" t="s">
        <v>30</v>
      </c>
      <c r="D688" s="44" t="s">
        <v>513</v>
      </c>
      <c r="E688" s="44" t="s">
        <v>536</v>
      </c>
      <c r="F688" s="44" t="s">
        <v>515</v>
      </c>
      <c r="G688" s="44">
        <v>1111205</v>
      </c>
      <c r="H688" s="44">
        <v>0</v>
      </c>
      <c r="I688" s="44">
        <v>10</v>
      </c>
      <c r="J688" s="44">
        <v>0</v>
      </c>
      <c r="K688" s="44">
        <v>0</v>
      </c>
      <c r="L688" s="44">
        <v>0</v>
      </c>
      <c r="M688" s="44">
        <v>0</v>
      </c>
      <c r="N688" s="44">
        <v>10</v>
      </c>
    </row>
    <row r="689" spans="1:14">
      <c r="A689" s="44" t="str">
        <f>VLOOKUP(E689,來源檔!B:C,2,0)</f>
        <v>莫德納</v>
      </c>
      <c r="B689" s="44">
        <v>688</v>
      </c>
      <c r="C689" s="44" t="s">
        <v>30</v>
      </c>
      <c r="D689" s="44" t="s">
        <v>525</v>
      </c>
      <c r="E689" s="44" t="s">
        <v>537</v>
      </c>
      <c r="F689" s="44" t="s">
        <v>515</v>
      </c>
      <c r="G689" s="44">
        <v>1111122</v>
      </c>
      <c r="H689" s="44">
        <v>2</v>
      </c>
      <c r="I689" s="44">
        <v>0</v>
      </c>
      <c r="J689" s="44">
        <v>0</v>
      </c>
      <c r="K689" s="44">
        <v>1</v>
      </c>
      <c r="L689" s="44">
        <v>0</v>
      </c>
      <c r="M689" s="44">
        <v>0</v>
      </c>
      <c r="N689" s="44">
        <v>1</v>
      </c>
    </row>
    <row r="690" spans="1:14">
      <c r="A690" s="44" t="str">
        <f>VLOOKUP(E690,來源檔!B:C,2,0)</f>
        <v>次世代莫德納</v>
      </c>
      <c r="B690" s="44">
        <v>689</v>
      </c>
      <c r="C690" s="44" t="s">
        <v>30</v>
      </c>
      <c r="D690" s="44" t="s">
        <v>513</v>
      </c>
      <c r="E690" s="44" t="s">
        <v>516</v>
      </c>
      <c r="F690" s="44" t="s">
        <v>515</v>
      </c>
      <c r="G690" s="44">
        <v>1111122</v>
      </c>
      <c r="H690" s="44">
        <v>20</v>
      </c>
      <c r="I690" s="44">
        <v>0</v>
      </c>
      <c r="J690" s="44">
        <v>0</v>
      </c>
      <c r="K690" s="44">
        <v>20</v>
      </c>
      <c r="L690" s="44">
        <v>0</v>
      </c>
      <c r="M690" s="44">
        <v>0</v>
      </c>
      <c r="N690" s="44">
        <v>0</v>
      </c>
    </row>
    <row r="691" spans="1:14">
      <c r="A691" s="44" t="str">
        <f>VLOOKUP(E691,來源檔!B:C,2,0)</f>
        <v>莫德納</v>
      </c>
      <c r="B691" s="44">
        <v>690</v>
      </c>
      <c r="C691" s="44" t="s">
        <v>30</v>
      </c>
      <c r="D691" s="44" t="s">
        <v>525</v>
      </c>
      <c r="E691" s="44" t="s">
        <v>526</v>
      </c>
      <c r="F691" s="44" t="s">
        <v>515</v>
      </c>
      <c r="G691" s="44">
        <v>1111205</v>
      </c>
      <c r="H691" s="44">
        <v>0</v>
      </c>
      <c r="I691" s="44">
        <v>2</v>
      </c>
      <c r="J691" s="44">
        <v>0</v>
      </c>
      <c r="K691" s="44">
        <v>0</v>
      </c>
      <c r="L691" s="44">
        <v>0</v>
      </c>
      <c r="M691" s="44">
        <v>0</v>
      </c>
      <c r="N691" s="44">
        <v>2</v>
      </c>
    </row>
    <row r="692" spans="1:14">
      <c r="A692" s="44" t="str">
        <f>VLOOKUP(E692,來源檔!B:C,2,0)</f>
        <v>次世代莫德納</v>
      </c>
      <c r="B692" s="44">
        <v>691</v>
      </c>
      <c r="C692" s="44" t="s">
        <v>427</v>
      </c>
      <c r="D692" s="44" t="s">
        <v>513</v>
      </c>
      <c r="E692" s="44" t="s">
        <v>516</v>
      </c>
      <c r="F692" s="44" t="s">
        <v>515</v>
      </c>
      <c r="G692" s="44">
        <v>1111122</v>
      </c>
      <c r="H692" s="44">
        <v>3</v>
      </c>
      <c r="I692" s="44">
        <v>10</v>
      </c>
      <c r="J692" s="44">
        <v>0</v>
      </c>
      <c r="K692" s="44">
        <v>13</v>
      </c>
      <c r="L692" s="44">
        <v>0</v>
      </c>
      <c r="M692" s="44">
        <v>0</v>
      </c>
      <c r="N692" s="44">
        <v>0</v>
      </c>
    </row>
    <row r="693" spans="1:14">
      <c r="A693" s="44" t="str">
        <f>VLOOKUP(E693,來源檔!B:C,2,0)</f>
        <v>次世代莫德納</v>
      </c>
      <c r="B693" s="44">
        <v>692</v>
      </c>
      <c r="C693" s="44" t="s">
        <v>427</v>
      </c>
      <c r="D693" s="44" t="s">
        <v>513</v>
      </c>
      <c r="E693" s="44" t="s">
        <v>536</v>
      </c>
      <c r="F693" s="44" t="s">
        <v>515</v>
      </c>
      <c r="G693" s="44">
        <v>1111205</v>
      </c>
      <c r="H693" s="44">
        <v>0</v>
      </c>
      <c r="I693" s="44">
        <v>10</v>
      </c>
      <c r="J693" s="44">
        <v>0</v>
      </c>
      <c r="K693" s="44">
        <v>1</v>
      </c>
      <c r="L693" s="44">
        <v>0</v>
      </c>
      <c r="M693" s="44">
        <v>0</v>
      </c>
      <c r="N693" s="44">
        <v>9</v>
      </c>
    </row>
    <row r="694" spans="1:14">
      <c r="A694" s="44" t="str">
        <f>VLOOKUP(E694,來源檔!B:C,2,0)</f>
        <v>次世代莫德納</v>
      </c>
      <c r="B694" s="44">
        <v>693</v>
      </c>
      <c r="C694" s="44" t="s">
        <v>272</v>
      </c>
      <c r="D694" s="44" t="s">
        <v>513</v>
      </c>
      <c r="E694" s="44" t="s">
        <v>514</v>
      </c>
      <c r="F694" s="44" t="s">
        <v>515</v>
      </c>
      <c r="G694" s="44">
        <v>1111108</v>
      </c>
      <c r="H694" s="44">
        <v>0</v>
      </c>
      <c r="I694" s="44">
        <v>3</v>
      </c>
      <c r="J694" s="44">
        <v>0</v>
      </c>
      <c r="K694" s="44">
        <v>3</v>
      </c>
      <c r="L694" s="44">
        <v>0</v>
      </c>
      <c r="M694" s="44">
        <v>0</v>
      </c>
      <c r="N694" s="44">
        <v>0</v>
      </c>
    </row>
    <row r="695" spans="1:14">
      <c r="A695" s="44" t="str">
        <f>VLOOKUP(E695,來源檔!B:C,2,0)</f>
        <v>次世代莫德納</v>
      </c>
      <c r="B695" s="44">
        <v>694</v>
      </c>
      <c r="C695" s="44" t="s">
        <v>272</v>
      </c>
      <c r="D695" s="44" t="s">
        <v>513</v>
      </c>
      <c r="E695" s="44" t="s">
        <v>516</v>
      </c>
      <c r="F695" s="44" t="s">
        <v>515</v>
      </c>
      <c r="G695" s="44">
        <v>1111122</v>
      </c>
      <c r="H695" s="44">
        <v>0</v>
      </c>
      <c r="I695" s="44">
        <v>10</v>
      </c>
      <c r="J695" s="44">
        <v>0</v>
      </c>
      <c r="K695" s="44">
        <v>2</v>
      </c>
      <c r="L695" s="44">
        <v>0</v>
      </c>
      <c r="M695" s="44">
        <v>0</v>
      </c>
      <c r="N695" s="44">
        <v>8</v>
      </c>
    </row>
    <row r="696" spans="1:14">
      <c r="A696" s="44" t="str">
        <f>VLOOKUP(E696,來源檔!B:C,2,0)</f>
        <v>次世代莫德納</v>
      </c>
      <c r="B696" s="44">
        <v>695</v>
      </c>
      <c r="C696" s="44" t="s">
        <v>276</v>
      </c>
      <c r="D696" s="44" t="s">
        <v>513</v>
      </c>
      <c r="E696" s="44" t="s">
        <v>516</v>
      </c>
      <c r="F696" s="44" t="s">
        <v>515</v>
      </c>
      <c r="G696" s="44">
        <v>1111122</v>
      </c>
      <c r="H696" s="44">
        <v>0</v>
      </c>
      <c r="I696" s="44">
        <v>5</v>
      </c>
      <c r="J696" s="44">
        <v>0</v>
      </c>
      <c r="K696" s="44">
        <v>0</v>
      </c>
      <c r="L696" s="44">
        <v>0</v>
      </c>
      <c r="M696" s="44">
        <v>0</v>
      </c>
      <c r="N696" s="44">
        <v>5</v>
      </c>
    </row>
    <row r="697" spans="1:14">
      <c r="A697" s="44" t="str">
        <f>VLOOKUP(E697,來源檔!B:C,2,0)</f>
        <v>次世代莫德納</v>
      </c>
      <c r="B697" s="44">
        <v>696</v>
      </c>
      <c r="C697" s="44" t="s">
        <v>276</v>
      </c>
      <c r="D697" s="44" t="s">
        <v>513</v>
      </c>
      <c r="E697" s="44" t="s">
        <v>514</v>
      </c>
      <c r="F697" s="44" t="s">
        <v>515</v>
      </c>
      <c r="G697" s="44">
        <v>1111108</v>
      </c>
      <c r="H697" s="44">
        <v>3</v>
      </c>
      <c r="I697" s="44">
        <v>0</v>
      </c>
      <c r="J697" s="44">
        <v>0</v>
      </c>
      <c r="K697" s="44">
        <v>3</v>
      </c>
      <c r="L697" s="44">
        <v>0</v>
      </c>
      <c r="M697" s="44">
        <v>0</v>
      </c>
      <c r="N697" s="44">
        <v>0</v>
      </c>
    </row>
    <row r="698" spans="1:14">
      <c r="A698" s="44" t="str">
        <f>VLOOKUP(E698,來源檔!B:C,2,0)</f>
        <v>兒童BNT(5歲至11歲)</v>
      </c>
      <c r="B698" s="44">
        <v>697</v>
      </c>
      <c r="C698" s="44" t="s">
        <v>388</v>
      </c>
      <c r="D698" s="44" t="s">
        <v>517</v>
      </c>
      <c r="E698" s="44" t="s">
        <v>521</v>
      </c>
      <c r="F698" s="44" t="s">
        <v>515</v>
      </c>
      <c r="G698" s="44">
        <v>1111114</v>
      </c>
      <c r="H698" s="44">
        <v>3</v>
      </c>
      <c r="I698" s="44">
        <v>0</v>
      </c>
      <c r="J698" s="44">
        <v>0</v>
      </c>
      <c r="K698" s="44">
        <v>3</v>
      </c>
      <c r="L698" s="44">
        <v>0</v>
      </c>
      <c r="M698" s="44">
        <v>0</v>
      </c>
      <c r="N698" s="44">
        <v>0</v>
      </c>
    </row>
    <row r="699" spans="1:14">
      <c r="A699" s="44" t="str">
        <f>VLOOKUP(E699,來源檔!B:C,2,0)</f>
        <v>次世代莫德納</v>
      </c>
      <c r="B699" s="44">
        <v>698</v>
      </c>
      <c r="C699" s="44" t="s">
        <v>388</v>
      </c>
      <c r="D699" s="44" t="s">
        <v>513</v>
      </c>
      <c r="E699" s="44" t="s">
        <v>516</v>
      </c>
      <c r="F699" s="44" t="s">
        <v>515</v>
      </c>
      <c r="G699" s="44">
        <v>1111122</v>
      </c>
      <c r="H699" s="44">
        <v>11</v>
      </c>
      <c r="I699" s="44">
        <v>10</v>
      </c>
      <c r="J699" s="44">
        <v>0</v>
      </c>
      <c r="K699" s="44">
        <v>21</v>
      </c>
      <c r="L699" s="44">
        <v>0</v>
      </c>
      <c r="M699" s="44">
        <v>0</v>
      </c>
      <c r="N699" s="44">
        <v>0</v>
      </c>
    </row>
    <row r="700" spans="1:14">
      <c r="A700" s="44" t="str">
        <f>VLOOKUP(E700,來源檔!B:C,2,0)</f>
        <v>嬰幼兒莫德納(6個月至5歲)</v>
      </c>
      <c r="B700" s="44">
        <v>699</v>
      </c>
      <c r="C700" s="44" t="s">
        <v>388</v>
      </c>
      <c r="D700" s="44" t="s">
        <v>525</v>
      </c>
      <c r="E700" s="44" t="s">
        <v>533</v>
      </c>
      <c r="F700" s="44" t="s">
        <v>515</v>
      </c>
      <c r="G700" s="44">
        <v>1111122</v>
      </c>
      <c r="H700" s="44">
        <v>0</v>
      </c>
      <c r="I700" s="44">
        <v>2</v>
      </c>
      <c r="J700" s="44">
        <v>0</v>
      </c>
      <c r="K700" s="44">
        <v>1</v>
      </c>
      <c r="L700" s="44">
        <v>0</v>
      </c>
      <c r="M700" s="44">
        <v>0</v>
      </c>
      <c r="N700" s="44">
        <v>1</v>
      </c>
    </row>
    <row r="701" spans="1:14">
      <c r="A701" s="44" t="str">
        <f>VLOOKUP(E701,來源檔!B:C,2,0)</f>
        <v>嬰幼兒BNT(6個月至4歲)</v>
      </c>
      <c r="B701" s="44">
        <v>700</v>
      </c>
      <c r="C701" s="44" t="s">
        <v>388</v>
      </c>
      <c r="D701" s="44" t="s">
        <v>517</v>
      </c>
      <c r="E701" s="44" t="s">
        <v>544</v>
      </c>
      <c r="F701" s="44" t="s">
        <v>515</v>
      </c>
      <c r="G701" s="44">
        <v>1111101</v>
      </c>
      <c r="H701" s="44">
        <v>1</v>
      </c>
      <c r="I701" s="44">
        <v>0</v>
      </c>
      <c r="J701" s="44">
        <v>0</v>
      </c>
      <c r="K701" s="44">
        <v>1</v>
      </c>
      <c r="L701" s="44">
        <v>0</v>
      </c>
      <c r="M701" s="44">
        <v>0</v>
      </c>
      <c r="N701" s="44">
        <v>0</v>
      </c>
    </row>
    <row r="702" spans="1:14">
      <c r="A702" s="44" t="str">
        <f>VLOOKUP(E702,來源檔!B:C,2,0)</f>
        <v>次世代莫德納</v>
      </c>
      <c r="B702" s="44">
        <v>701</v>
      </c>
      <c r="C702" s="44" t="s">
        <v>388</v>
      </c>
      <c r="D702" s="44" t="s">
        <v>513</v>
      </c>
      <c r="E702" s="44" t="s">
        <v>536</v>
      </c>
      <c r="F702" s="44" t="s">
        <v>515</v>
      </c>
      <c r="G702" s="44">
        <v>1111205</v>
      </c>
      <c r="H702" s="44">
        <v>0</v>
      </c>
      <c r="I702" s="44">
        <v>10</v>
      </c>
      <c r="J702" s="44">
        <v>0</v>
      </c>
      <c r="K702" s="44">
        <v>7</v>
      </c>
      <c r="L702" s="44">
        <v>0</v>
      </c>
      <c r="M702" s="44">
        <v>0</v>
      </c>
      <c r="N702" s="44">
        <v>3</v>
      </c>
    </row>
    <row r="703" spans="1:14">
      <c r="A703" s="44" t="str">
        <f>VLOOKUP(E703,來源檔!B:C,2,0)</f>
        <v>嬰幼兒莫德納(6個月至5歲)</v>
      </c>
      <c r="B703" s="44">
        <v>702</v>
      </c>
      <c r="C703" s="44" t="s">
        <v>388</v>
      </c>
      <c r="D703" s="44" t="s">
        <v>525</v>
      </c>
      <c r="E703" s="44" t="s">
        <v>535</v>
      </c>
      <c r="F703" s="44" t="s">
        <v>515</v>
      </c>
      <c r="G703" s="44">
        <v>1111108</v>
      </c>
      <c r="H703" s="44">
        <v>1</v>
      </c>
      <c r="I703" s="44">
        <v>0</v>
      </c>
      <c r="J703" s="44">
        <v>0</v>
      </c>
      <c r="K703" s="44">
        <v>1</v>
      </c>
      <c r="L703" s="44">
        <v>0</v>
      </c>
      <c r="M703" s="44">
        <v>0</v>
      </c>
      <c r="N703" s="44">
        <v>0</v>
      </c>
    </row>
    <row r="704" spans="1:14">
      <c r="A704" s="44" t="str">
        <f>VLOOKUP(E704,來源檔!B:C,2,0)</f>
        <v>成人BNT</v>
      </c>
      <c r="B704" s="44">
        <v>703</v>
      </c>
      <c r="C704" s="44" t="s">
        <v>388</v>
      </c>
      <c r="D704" s="44" t="s">
        <v>517</v>
      </c>
      <c r="E704" s="44" t="s">
        <v>532</v>
      </c>
      <c r="F704" s="44" t="s">
        <v>515</v>
      </c>
      <c r="G704" s="44">
        <v>1111208</v>
      </c>
      <c r="H704" s="44">
        <v>0</v>
      </c>
      <c r="I704" s="44">
        <v>2</v>
      </c>
      <c r="J704" s="44">
        <v>0</v>
      </c>
      <c r="K704" s="44">
        <v>0</v>
      </c>
      <c r="L704" s="44">
        <v>0</v>
      </c>
      <c r="M704" s="44">
        <v>0</v>
      </c>
      <c r="N704" s="44">
        <v>2</v>
      </c>
    </row>
    <row r="705" spans="1:14">
      <c r="A705" s="44" t="str">
        <f>VLOOKUP(E705,來源檔!B:C,2,0)</f>
        <v>嬰幼兒BNT(6個月至4歲)</v>
      </c>
      <c r="B705" s="44">
        <v>704</v>
      </c>
      <c r="C705" s="44" t="s">
        <v>388</v>
      </c>
      <c r="D705" s="44" t="s">
        <v>517</v>
      </c>
      <c r="E705" s="44" t="s">
        <v>534</v>
      </c>
      <c r="F705" s="44" t="s">
        <v>515</v>
      </c>
      <c r="G705" s="44">
        <v>1111220</v>
      </c>
      <c r="H705" s="44">
        <v>0</v>
      </c>
      <c r="I705" s="44">
        <v>1</v>
      </c>
      <c r="J705" s="44">
        <v>0</v>
      </c>
      <c r="K705" s="44">
        <v>0</v>
      </c>
      <c r="L705" s="44">
        <v>0</v>
      </c>
      <c r="M705" s="44">
        <v>0</v>
      </c>
      <c r="N705" s="44">
        <v>1</v>
      </c>
    </row>
    <row r="706" spans="1:14">
      <c r="A706" s="44" t="str">
        <f>VLOOKUP(E706,來源檔!B:C,2,0)</f>
        <v>兒童BNT(5歲至11歲)</v>
      </c>
      <c r="B706" s="44">
        <v>705</v>
      </c>
      <c r="C706" s="44" t="s">
        <v>391</v>
      </c>
      <c r="D706" s="44" t="s">
        <v>517</v>
      </c>
      <c r="E706" s="44" t="s">
        <v>521</v>
      </c>
      <c r="F706" s="44" t="s">
        <v>515</v>
      </c>
      <c r="G706" s="44">
        <v>1111114</v>
      </c>
      <c r="H706" s="44">
        <v>0</v>
      </c>
      <c r="I706" s="44">
        <v>1</v>
      </c>
      <c r="J706" s="44">
        <v>0</v>
      </c>
      <c r="K706" s="44">
        <v>1</v>
      </c>
      <c r="L706" s="44">
        <v>0</v>
      </c>
      <c r="M706" s="44">
        <v>0</v>
      </c>
      <c r="N706" s="44">
        <v>0</v>
      </c>
    </row>
    <row r="707" spans="1:14">
      <c r="A707" s="44" t="str">
        <f>VLOOKUP(E707,來源檔!B:C,2,0)</f>
        <v>次世代莫德納</v>
      </c>
      <c r="B707" s="44">
        <v>706</v>
      </c>
      <c r="C707" s="44" t="s">
        <v>391</v>
      </c>
      <c r="D707" s="44" t="s">
        <v>513</v>
      </c>
      <c r="E707" s="44" t="s">
        <v>516</v>
      </c>
      <c r="F707" s="44" t="s">
        <v>515</v>
      </c>
      <c r="G707" s="44">
        <v>1111122</v>
      </c>
      <c r="H707" s="44">
        <v>26</v>
      </c>
      <c r="I707" s="44">
        <v>30</v>
      </c>
      <c r="J707" s="44">
        <v>0</v>
      </c>
      <c r="K707" s="44">
        <v>47</v>
      </c>
      <c r="L707" s="44">
        <v>0</v>
      </c>
      <c r="M707" s="44">
        <v>0</v>
      </c>
      <c r="N707" s="44">
        <v>9</v>
      </c>
    </row>
    <row r="708" spans="1:14">
      <c r="A708" s="44" t="str">
        <f>VLOOKUP(E708,來源檔!B:C,2,0)</f>
        <v>次世代莫德納</v>
      </c>
      <c r="B708" s="44">
        <v>707</v>
      </c>
      <c r="C708" s="44" t="s">
        <v>391</v>
      </c>
      <c r="D708" s="44" t="s">
        <v>513</v>
      </c>
      <c r="E708" s="44" t="s">
        <v>536</v>
      </c>
      <c r="F708" s="44" t="s">
        <v>515</v>
      </c>
      <c r="G708" s="44">
        <v>1111205</v>
      </c>
      <c r="H708" s="44">
        <v>0</v>
      </c>
      <c r="I708" s="44">
        <v>20</v>
      </c>
      <c r="J708" s="44">
        <v>0</v>
      </c>
      <c r="K708" s="44">
        <v>0</v>
      </c>
      <c r="L708" s="44">
        <v>0</v>
      </c>
      <c r="M708" s="44">
        <v>0</v>
      </c>
      <c r="N708" s="44">
        <v>20</v>
      </c>
    </row>
    <row r="709" spans="1:14">
      <c r="A709" s="44" t="str">
        <f>VLOOKUP(E709,來源檔!B:C,2,0)</f>
        <v>嬰幼兒莫德納(6個月至5歲)</v>
      </c>
      <c r="B709" s="44">
        <v>708</v>
      </c>
      <c r="C709" s="44" t="s">
        <v>391</v>
      </c>
      <c r="D709" s="44" t="s">
        <v>525</v>
      </c>
      <c r="E709" s="44" t="s">
        <v>533</v>
      </c>
      <c r="F709" s="44" t="s">
        <v>515</v>
      </c>
      <c r="G709" s="44">
        <v>1111122</v>
      </c>
      <c r="H709" s="44">
        <v>0</v>
      </c>
      <c r="I709" s="44">
        <v>1</v>
      </c>
      <c r="J709" s="44">
        <v>0</v>
      </c>
      <c r="K709" s="44">
        <v>1</v>
      </c>
      <c r="L709" s="44">
        <v>0</v>
      </c>
      <c r="M709" s="44">
        <v>0</v>
      </c>
      <c r="N709" s="44">
        <v>0</v>
      </c>
    </row>
    <row r="710" spans="1:14">
      <c r="A710" s="44" t="str">
        <f>VLOOKUP(E710,來源檔!B:C,2,0)</f>
        <v>嬰幼兒莫德納(6個月至5歲)</v>
      </c>
      <c r="B710" s="44">
        <v>709</v>
      </c>
      <c r="C710" s="44" t="s">
        <v>391</v>
      </c>
      <c r="D710" s="44" t="s">
        <v>525</v>
      </c>
      <c r="E710" s="44" t="s">
        <v>542</v>
      </c>
      <c r="F710" s="44" t="s">
        <v>515</v>
      </c>
      <c r="G710" s="44">
        <v>1111205</v>
      </c>
      <c r="H710" s="44">
        <v>0</v>
      </c>
      <c r="I710" s="44">
        <v>2</v>
      </c>
      <c r="J710" s="44">
        <v>0</v>
      </c>
      <c r="K710" s="44">
        <v>2</v>
      </c>
      <c r="L710" s="44">
        <v>0</v>
      </c>
      <c r="M710" s="44">
        <v>0</v>
      </c>
      <c r="N710" s="44">
        <v>0</v>
      </c>
    </row>
    <row r="711" spans="1:14">
      <c r="A711" s="44" t="str">
        <f>VLOOKUP(E711,來源檔!B:C,2,0)</f>
        <v>莫德納</v>
      </c>
      <c r="B711" s="44">
        <v>710</v>
      </c>
      <c r="C711" s="44" t="s">
        <v>33</v>
      </c>
      <c r="D711" s="44" t="s">
        <v>525</v>
      </c>
      <c r="E711" s="44" t="s">
        <v>537</v>
      </c>
      <c r="F711" s="44" t="s">
        <v>515</v>
      </c>
      <c r="G711" s="44">
        <v>1111122</v>
      </c>
      <c r="H711" s="44">
        <v>0</v>
      </c>
      <c r="I711" s="44">
        <v>1</v>
      </c>
      <c r="J711" s="44">
        <v>0</v>
      </c>
      <c r="K711" s="44">
        <v>1</v>
      </c>
      <c r="L711" s="44">
        <v>0</v>
      </c>
      <c r="M711" s="44">
        <v>0</v>
      </c>
      <c r="N711" s="44">
        <v>0</v>
      </c>
    </row>
    <row r="712" spans="1:14">
      <c r="A712" s="44" t="str">
        <f>VLOOKUP(E712,來源檔!B:C,2,0)</f>
        <v>成人BNT</v>
      </c>
      <c r="B712" s="44">
        <v>711</v>
      </c>
      <c r="C712" s="44" t="s">
        <v>33</v>
      </c>
      <c r="D712" s="44" t="s">
        <v>517</v>
      </c>
      <c r="E712" s="44" t="s">
        <v>532</v>
      </c>
      <c r="F712" s="44" t="s">
        <v>515</v>
      </c>
      <c r="G712" s="44">
        <v>1111208</v>
      </c>
      <c r="H712" s="44">
        <v>0</v>
      </c>
      <c r="I712" s="44">
        <v>5</v>
      </c>
      <c r="J712" s="44">
        <v>0</v>
      </c>
      <c r="K712" s="44">
        <v>1</v>
      </c>
      <c r="L712" s="44">
        <v>0</v>
      </c>
      <c r="M712" s="44">
        <v>0</v>
      </c>
      <c r="N712" s="44">
        <v>4</v>
      </c>
    </row>
    <row r="713" spans="1:14">
      <c r="A713" s="44" t="str">
        <f>VLOOKUP(E713,來源檔!B:C,2,0)</f>
        <v>兒童BNT(5歲至11歲)</v>
      </c>
      <c r="B713" s="44">
        <v>712</v>
      </c>
      <c r="C713" s="44" t="s">
        <v>33</v>
      </c>
      <c r="D713" s="44" t="s">
        <v>517</v>
      </c>
      <c r="E713" s="44" t="s">
        <v>518</v>
      </c>
      <c r="F713" s="44" t="s">
        <v>515</v>
      </c>
      <c r="G713" s="44">
        <v>1111220</v>
      </c>
      <c r="H713" s="44">
        <v>5</v>
      </c>
      <c r="I713" s="44">
        <v>0</v>
      </c>
      <c r="J713" s="44">
        <v>0</v>
      </c>
      <c r="K713" s="44">
        <v>5</v>
      </c>
      <c r="L713" s="44">
        <v>0</v>
      </c>
      <c r="M713" s="44">
        <v>0</v>
      </c>
      <c r="N713" s="44">
        <v>0</v>
      </c>
    </row>
    <row r="714" spans="1:14">
      <c r="A714" s="44" t="str">
        <f>VLOOKUP(E714,來源檔!B:C,2,0)</f>
        <v>成人BNT</v>
      </c>
      <c r="B714" s="44">
        <v>713</v>
      </c>
      <c r="C714" s="44" t="s">
        <v>33</v>
      </c>
      <c r="D714" s="44" t="s">
        <v>517</v>
      </c>
      <c r="E714" s="44" t="s">
        <v>543</v>
      </c>
      <c r="F714" s="44" t="s">
        <v>515</v>
      </c>
      <c r="G714" s="44">
        <v>1111116</v>
      </c>
      <c r="H714" s="44">
        <v>0</v>
      </c>
      <c r="I714" s="44">
        <v>6</v>
      </c>
      <c r="J714" s="44">
        <v>0</v>
      </c>
      <c r="K714" s="44">
        <v>6</v>
      </c>
      <c r="L714" s="44">
        <v>0</v>
      </c>
      <c r="M714" s="44">
        <v>0</v>
      </c>
      <c r="N714" s="44">
        <v>0</v>
      </c>
    </row>
    <row r="715" spans="1:14">
      <c r="A715" s="44" t="str">
        <f>VLOOKUP(E715,來源檔!B:C,2,0)</f>
        <v>次世代莫德納</v>
      </c>
      <c r="B715" s="44">
        <v>714</v>
      </c>
      <c r="C715" s="44" t="s">
        <v>33</v>
      </c>
      <c r="D715" s="44" t="s">
        <v>513</v>
      </c>
      <c r="E715" s="44" t="s">
        <v>516</v>
      </c>
      <c r="F715" s="44" t="s">
        <v>515</v>
      </c>
      <c r="G715" s="44">
        <v>1111122</v>
      </c>
      <c r="H715" s="44">
        <v>10</v>
      </c>
      <c r="I715" s="44">
        <v>20</v>
      </c>
      <c r="J715" s="44">
        <v>0</v>
      </c>
      <c r="K715" s="44">
        <v>25</v>
      </c>
      <c r="L715" s="44">
        <v>0</v>
      </c>
      <c r="M715" s="44">
        <v>0</v>
      </c>
      <c r="N715" s="44">
        <v>5</v>
      </c>
    </row>
    <row r="716" spans="1:14">
      <c r="A716" s="44" t="str">
        <f>VLOOKUP(E716,來源檔!B:C,2,0)</f>
        <v>嬰幼兒莫德納(6個月至5歲)</v>
      </c>
      <c r="B716" s="44">
        <v>715</v>
      </c>
      <c r="C716" s="44" t="s">
        <v>33</v>
      </c>
      <c r="D716" s="44" t="s">
        <v>525</v>
      </c>
      <c r="E716" s="44" t="s">
        <v>533</v>
      </c>
      <c r="F716" s="44" t="s">
        <v>515</v>
      </c>
      <c r="G716" s="44">
        <v>1111122</v>
      </c>
      <c r="H716" s="44">
        <v>7</v>
      </c>
      <c r="I716" s="44">
        <v>3</v>
      </c>
      <c r="J716" s="44">
        <v>0</v>
      </c>
      <c r="K716" s="44">
        <v>5</v>
      </c>
      <c r="L716" s="44">
        <v>0</v>
      </c>
      <c r="M716" s="44">
        <v>0</v>
      </c>
      <c r="N716" s="44">
        <v>5</v>
      </c>
    </row>
    <row r="717" spans="1:14">
      <c r="A717" s="44" t="str">
        <f>VLOOKUP(E717,來源檔!B:C,2,0)</f>
        <v>嬰幼兒BNT(6個月至4歲)</v>
      </c>
      <c r="B717" s="44">
        <v>716</v>
      </c>
      <c r="C717" s="44" t="s">
        <v>33</v>
      </c>
      <c r="D717" s="44" t="s">
        <v>517</v>
      </c>
      <c r="E717" s="44" t="s">
        <v>534</v>
      </c>
      <c r="F717" s="44" t="s">
        <v>515</v>
      </c>
      <c r="G717" s="44">
        <v>1111220</v>
      </c>
      <c r="H717" s="44">
        <v>7</v>
      </c>
      <c r="I717" s="44">
        <v>2</v>
      </c>
      <c r="J717" s="44">
        <v>0</v>
      </c>
      <c r="K717" s="44">
        <v>9</v>
      </c>
      <c r="L717" s="44">
        <v>0</v>
      </c>
      <c r="M717" s="44">
        <v>0</v>
      </c>
      <c r="N717" s="44">
        <v>0</v>
      </c>
    </row>
    <row r="718" spans="1:14">
      <c r="A718" s="44" t="str">
        <f>VLOOKUP(E718,來源檔!B:C,2,0)</f>
        <v>Novavax</v>
      </c>
      <c r="B718" s="44">
        <v>717</v>
      </c>
      <c r="C718" s="44" t="s">
        <v>33</v>
      </c>
      <c r="D718" s="44" t="s">
        <v>519</v>
      </c>
      <c r="E718" s="44" t="s">
        <v>520</v>
      </c>
      <c r="F718" s="44" t="s">
        <v>515</v>
      </c>
      <c r="G718" s="44">
        <v>1111231</v>
      </c>
      <c r="H718" s="44">
        <v>3</v>
      </c>
      <c r="I718" s="44">
        <v>0</v>
      </c>
      <c r="J718" s="44">
        <v>0</v>
      </c>
      <c r="K718" s="44">
        <v>3</v>
      </c>
      <c r="L718" s="44">
        <v>0</v>
      </c>
      <c r="M718" s="44">
        <v>0</v>
      </c>
      <c r="N718" s="44">
        <v>0</v>
      </c>
    </row>
    <row r="719" spans="1:14">
      <c r="A719" s="44" t="str">
        <f>VLOOKUP(E719,來源檔!B:C,2,0)</f>
        <v>次世代莫德納</v>
      </c>
      <c r="B719" s="44">
        <v>718</v>
      </c>
      <c r="C719" s="44" t="s">
        <v>33</v>
      </c>
      <c r="D719" s="44" t="s">
        <v>513</v>
      </c>
      <c r="E719" s="44" t="s">
        <v>536</v>
      </c>
      <c r="F719" s="44" t="s">
        <v>515</v>
      </c>
      <c r="G719" s="44">
        <v>1111205</v>
      </c>
      <c r="H719" s="44">
        <v>0</v>
      </c>
      <c r="I719" s="44">
        <v>6</v>
      </c>
      <c r="J719" s="44">
        <v>0</v>
      </c>
      <c r="K719" s="44">
        <v>0</v>
      </c>
      <c r="L719" s="44">
        <v>0</v>
      </c>
      <c r="M719" s="44">
        <v>0</v>
      </c>
      <c r="N719" s="44">
        <v>6</v>
      </c>
    </row>
    <row r="720" spans="1:14">
      <c r="A720" s="44" t="str">
        <f>VLOOKUP(E720,來源檔!B:C,2,0)</f>
        <v>嬰幼兒BNT(6個月至4歲)</v>
      </c>
      <c r="B720" s="44">
        <v>719</v>
      </c>
      <c r="C720" s="44" t="s">
        <v>494</v>
      </c>
      <c r="D720" s="44" t="s">
        <v>517</v>
      </c>
      <c r="E720" s="44" t="s">
        <v>538</v>
      </c>
      <c r="F720" s="44" t="s">
        <v>515</v>
      </c>
      <c r="G720" s="44">
        <v>1120110</v>
      </c>
      <c r="H720" s="44">
        <v>0</v>
      </c>
      <c r="I720" s="44">
        <v>2</v>
      </c>
      <c r="J720" s="44">
        <v>0</v>
      </c>
      <c r="K720" s="44">
        <v>1</v>
      </c>
      <c r="L720" s="44">
        <v>0</v>
      </c>
      <c r="M720" s="44">
        <v>0</v>
      </c>
      <c r="N720" s="44">
        <v>1</v>
      </c>
    </row>
    <row r="721" spans="1:14">
      <c r="A721" s="44" t="str">
        <f>VLOOKUP(E721,來源檔!B:C,2,0)</f>
        <v>次世代莫德納</v>
      </c>
      <c r="B721" s="44">
        <v>720</v>
      </c>
      <c r="C721" s="44" t="s">
        <v>469</v>
      </c>
      <c r="D721" s="44" t="s">
        <v>513</v>
      </c>
      <c r="E721" s="44" t="s">
        <v>514</v>
      </c>
      <c r="F721" s="44" t="s">
        <v>515</v>
      </c>
      <c r="G721" s="44">
        <v>1111108</v>
      </c>
      <c r="H721" s="44">
        <v>1</v>
      </c>
      <c r="I721" s="44">
        <v>0</v>
      </c>
      <c r="J721" s="44">
        <v>0</v>
      </c>
      <c r="K721" s="44">
        <v>1</v>
      </c>
      <c r="L721" s="44">
        <v>0</v>
      </c>
      <c r="M721" s="44">
        <v>0</v>
      </c>
      <c r="N721" s="44">
        <v>0</v>
      </c>
    </row>
    <row r="722" spans="1:14">
      <c r="A722" s="44" t="str">
        <f>VLOOKUP(E722,來源檔!B:C,2,0)</f>
        <v>兒童BNT(5歲至11歲)</v>
      </c>
      <c r="B722" s="44">
        <v>721</v>
      </c>
      <c r="C722" s="44" t="s">
        <v>469</v>
      </c>
      <c r="D722" s="44" t="s">
        <v>517</v>
      </c>
      <c r="E722" s="44" t="s">
        <v>521</v>
      </c>
      <c r="F722" s="44" t="s">
        <v>515</v>
      </c>
      <c r="G722" s="44">
        <v>1111114</v>
      </c>
      <c r="H722" s="44">
        <v>1</v>
      </c>
      <c r="I722" s="44">
        <v>0</v>
      </c>
      <c r="J722" s="44">
        <v>0</v>
      </c>
      <c r="K722" s="44">
        <v>1</v>
      </c>
      <c r="L722" s="44">
        <v>0</v>
      </c>
      <c r="M722" s="44">
        <v>0</v>
      </c>
      <c r="N722" s="44">
        <v>0</v>
      </c>
    </row>
    <row r="723" spans="1:14">
      <c r="A723" s="44" t="str">
        <f>VLOOKUP(E723,來源檔!B:C,2,0)</f>
        <v>Novavax</v>
      </c>
      <c r="B723" s="44">
        <v>722</v>
      </c>
      <c r="C723" s="44" t="s">
        <v>470</v>
      </c>
      <c r="D723" s="44" t="s">
        <v>519</v>
      </c>
      <c r="E723" s="44" t="s">
        <v>520</v>
      </c>
      <c r="F723" s="44" t="s">
        <v>515</v>
      </c>
      <c r="G723" s="44">
        <v>1111231</v>
      </c>
      <c r="H723" s="44">
        <v>1</v>
      </c>
      <c r="I723" s="44">
        <v>0</v>
      </c>
      <c r="J723" s="44">
        <v>0</v>
      </c>
      <c r="K723" s="44">
        <v>1</v>
      </c>
      <c r="L723" s="44">
        <v>0</v>
      </c>
      <c r="M723" s="44">
        <v>0</v>
      </c>
      <c r="N723" s="44">
        <v>0</v>
      </c>
    </row>
    <row r="724" spans="1:14">
      <c r="A724" s="44" t="str">
        <f>VLOOKUP(E724,來源檔!B:C,2,0)</f>
        <v>次世代莫德納</v>
      </c>
      <c r="B724" s="44">
        <v>723</v>
      </c>
      <c r="C724" s="44" t="s">
        <v>470</v>
      </c>
      <c r="D724" s="44" t="s">
        <v>513</v>
      </c>
      <c r="E724" s="44" t="s">
        <v>514</v>
      </c>
      <c r="F724" s="44" t="s">
        <v>515</v>
      </c>
      <c r="G724" s="44">
        <v>1111108</v>
      </c>
      <c r="H724" s="44">
        <v>11</v>
      </c>
      <c r="I724" s="44">
        <v>0</v>
      </c>
      <c r="J724" s="44">
        <v>0</v>
      </c>
      <c r="K724" s="44">
        <v>11</v>
      </c>
      <c r="L724" s="44">
        <v>0</v>
      </c>
      <c r="M724" s="44">
        <v>0</v>
      </c>
      <c r="N724" s="44">
        <v>0</v>
      </c>
    </row>
    <row r="725" spans="1:14">
      <c r="A725" s="44" t="str">
        <f>VLOOKUP(E725,來源檔!B:C,2,0)</f>
        <v>莫德納</v>
      </c>
      <c r="B725" s="44">
        <v>724</v>
      </c>
      <c r="C725" s="44" t="s">
        <v>279</v>
      </c>
      <c r="D725" s="44" t="s">
        <v>525</v>
      </c>
      <c r="E725" s="44" t="s">
        <v>537</v>
      </c>
      <c r="F725" s="44" t="s">
        <v>515</v>
      </c>
      <c r="G725" s="44">
        <v>1111122</v>
      </c>
      <c r="H725" s="44">
        <v>2</v>
      </c>
      <c r="I725" s="44">
        <v>0</v>
      </c>
      <c r="J725" s="44">
        <v>0</v>
      </c>
      <c r="K725" s="44">
        <v>1</v>
      </c>
      <c r="L725" s="44">
        <v>0</v>
      </c>
      <c r="M725" s="44">
        <v>0</v>
      </c>
      <c r="N725" s="44">
        <v>1</v>
      </c>
    </row>
    <row r="726" spans="1:14">
      <c r="A726" s="44" t="str">
        <f>VLOOKUP(E726,來源檔!B:C,2,0)</f>
        <v>莫德納</v>
      </c>
      <c r="B726" s="44">
        <v>725</v>
      </c>
      <c r="C726" s="44" t="s">
        <v>279</v>
      </c>
      <c r="D726" s="44" t="s">
        <v>525</v>
      </c>
      <c r="E726" s="44" t="s">
        <v>560</v>
      </c>
      <c r="F726" s="44" t="s">
        <v>515</v>
      </c>
      <c r="G726" s="44">
        <v>1110606</v>
      </c>
      <c r="H726" s="44">
        <v>10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10</v>
      </c>
    </row>
    <row r="727" spans="1:14">
      <c r="A727" s="44" t="str">
        <f>VLOOKUP(E727,來源檔!B:C,2,0)</f>
        <v>次世代莫德納</v>
      </c>
      <c r="B727" s="44">
        <v>726</v>
      </c>
      <c r="C727" s="44" t="s">
        <v>279</v>
      </c>
      <c r="D727" s="44" t="s">
        <v>513</v>
      </c>
      <c r="E727" s="44" t="s">
        <v>514</v>
      </c>
      <c r="F727" s="44" t="s">
        <v>515</v>
      </c>
      <c r="G727" s="44">
        <v>1111108</v>
      </c>
      <c r="H727" s="44">
        <v>9</v>
      </c>
      <c r="I727" s="44">
        <v>0</v>
      </c>
      <c r="J727" s="44">
        <v>0</v>
      </c>
      <c r="K727" s="44">
        <v>9</v>
      </c>
      <c r="L727" s="44">
        <v>0</v>
      </c>
      <c r="M727" s="44">
        <v>0</v>
      </c>
      <c r="N727" s="44">
        <v>0</v>
      </c>
    </row>
    <row r="728" spans="1:14">
      <c r="A728" s="44" t="str">
        <f>VLOOKUP(E728,來源檔!B:C,2,0)</f>
        <v>嬰幼兒莫德納(6個月至5歲)</v>
      </c>
      <c r="B728" s="44">
        <v>727</v>
      </c>
      <c r="C728" s="44" t="s">
        <v>279</v>
      </c>
      <c r="D728" s="44" t="s">
        <v>525</v>
      </c>
      <c r="E728" s="44" t="s">
        <v>535</v>
      </c>
      <c r="F728" s="44" t="s">
        <v>515</v>
      </c>
      <c r="G728" s="44">
        <v>1111108</v>
      </c>
      <c r="H728" s="44">
        <v>4</v>
      </c>
      <c r="I728" s="44">
        <v>0</v>
      </c>
      <c r="J728" s="44">
        <v>0</v>
      </c>
      <c r="K728" s="44">
        <v>4</v>
      </c>
      <c r="L728" s="44">
        <v>0</v>
      </c>
      <c r="M728" s="44">
        <v>0</v>
      </c>
      <c r="N728" s="44">
        <v>0</v>
      </c>
    </row>
    <row r="729" spans="1:14">
      <c r="A729" s="44" t="str">
        <f>VLOOKUP(E729,來源檔!B:C,2,0)</f>
        <v>成人BNT</v>
      </c>
      <c r="B729" s="44">
        <v>728</v>
      </c>
      <c r="C729" s="44" t="s">
        <v>279</v>
      </c>
      <c r="D729" s="44" t="s">
        <v>517</v>
      </c>
      <c r="E729" s="44" t="s">
        <v>532</v>
      </c>
      <c r="F729" s="44" t="s">
        <v>515</v>
      </c>
      <c r="G729" s="44">
        <v>1111208</v>
      </c>
      <c r="H729" s="44">
        <v>0</v>
      </c>
      <c r="I729" s="44">
        <v>3</v>
      </c>
      <c r="J729" s="44">
        <v>0</v>
      </c>
      <c r="K729" s="44">
        <v>0</v>
      </c>
      <c r="L729" s="44">
        <v>0</v>
      </c>
      <c r="M729" s="44">
        <v>0</v>
      </c>
      <c r="N729" s="44">
        <v>3</v>
      </c>
    </row>
    <row r="730" spans="1:14">
      <c r="A730" s="44" t="str">
        <f>VLOOKUP(E730,來源檔!B:C,2,0)</f>
        <v>次世代莫德納</v>
      </c>
      <c r="B730" s="44">
        <v>729</v>
      </c>
      <c r="C730" s="44" t="s">
        <v>279</v>
      </c>
      <c r="D730" s="44" t="s">
        <v>513</v>
      </c>
      <c r="E730" s="44" t="s">
        <v>516</v>
      </c>
      <c r="F730" s="44" t="s">
        <v>515</v>
      </c>
      <c r="G730" s="44">
        <v>1111122</v>
      </c>
      <c r="H730" s="44">
        <v>0</v>
      </c>
      <c r="I730" s="44">
        <v>5</v>
      </c>
      <c r="J730" s="44">
        <v>0</v>
      </c>
      <c r="K730" s="44">
        <v>0</v>
      </c>
      <c r="L730" s="44">
        <v>0</v>
      </c>
      <c r="M730" s="44">
        <v>0</v>
      </c>
      <c r="N730" s="44">
        <v>5</v>
      </c>
    </row>
    <row r="731" spans="1:14">
      <c r="A731" s="44" t="str">
        <f>VLOOKUP(E731,來源檔!B:C,2,0)</f>
        <v>嬰幼兒BNT(6個月至4歲)</v>
      </c>
      <c r="B731" s="44">
        <v>730</v>
      </c>
      <c r="C731" s="44" t="s">
        <v>279</v>
      </c>
      <c r="D731" s="44" t="s">
        <v>517</v>
      </c>
      <c r="E731" s="44" t="s">
        <v>534</v>
      </c>
      <c r="F731" s="44" t="s">
        <v>515</v>
      </c>
      <c r="G731" s="44">
        <v>1111220</v>
      </c>
      <c r="H731" s="44">
        <v>0</v>
      </c>
      <c r="I731" s="44">
        <v>4</v>
      </c>
      <c r="J731" s="44">
        <v>0</v>
      </c>
      <c r="K731" s="44">
        <v>4</v>
      </c>
      <c r="L731" s="44">
        <v>0</v>
      </c>
      <c r="M731" s="44">
        <v>0</v>
      </c>
      <c r="N731" s="44">
        <v>0</v>
      </c>
    </row>
    <row r="732" spans="1:14">
      <c r="A732" s="44" t="str">
        <f>VLOOKUP(E732,來源檔!B:C,2,0)</f>
        <v>嬰幼兒莫德納(6個月至5歲)</v>
      </c>
      <c r="B732" s="44">
        <v>731</v>
      </c>
      <c r="C732" s="44" t="s">
        <v>279</v>
      </c>
      <c r="D732" s="44" t="s">
        <v>525</v>
      </c>
      <c r="E732" s="44" t="s">
        <v>533</v>
      </c>
      <c r="F732" s="44" t="s">
        <v>515</v>
      </c>
      <c r="G732" s="44">
        <v>1111122</v>
      </c>
      <c r="H732" s="44">
        <v>0</v>
      </c>
      <c r="I732" s="44">
        <v>2</v>
      </c>
      <c r="J732" s="44">
        <v>0</v>
      </c>
      <c r="K732" s="44">
        <v>0</v>
      </c>
      <c r="L732" s="44">
        <v>0</v>
      </c>
      <c r="M732" s="44">
        <v>0</v>
      </c>
      <c r="N732" s="44">
        <v>2</v>
      </c>
    </row>
    <row r="733" spans="1:14">
      <c r="A733" s="44" t="str">
        <f>VLOOKUP(E733,來源檔!B:C,2,0)</f>
        <v>莫德納</v>
      </c>
      <c r="B733" s="44">
        <v>732</v>
      </c>
      <c r="C733" s="44" t="s">
        <v>279</v>
      </c>
      <c r="D733" s="44" t="s">
        <v>525</v>
      </c>
      <c r="E733" s="44" t="s">
        <v>561</v>
      </c>
      <c r="F733" s="44" t="s">
        <v>515</v>
      </c>
      <c r="G733" s="44">
        <v>1110525</v>
      </c>
      <c r="H733" s="44">
        <v>1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1</v>
      </c>
    </row>
    <row r="734" spans="1:14">
      <c r="A734" s="44" t="str">
        <f>VLOOKUP(E734,來源檔!B:C,2,0)</f>
        <v>兒童BNT(5歲至11歲)</v>
      </c>
      <c r="B734" s="44">
        <v>733</v>
      </c>
      <c r="C734" s="44" t="s">
        <v>562</v>
      </c>
      <c r="D734" s="44" t="s">
        <v>517</v>
      </c>
      <c r="E734" s="44" t="s">
        <v>521</v>
      </c>
      <c r="F734" s="44" t="s">
        <v>515</v>
      </c>
      <c r="G734" s="44">
        <v>1111114</v>
      </c>
      <c r="H734" s="44">
        <v>1</v>
      </c>
      <c r="I734" s="44">
        <v>0</v>
      </c>
      <c r="J734" s="44">
        <v>0</v>
      </c>
      <c r="K734" s="44">
        <v>1</v>
      </c>
      <c r="L734" s="44">
        <v>0</v>
      </c>
      <c r="M734" s="44">
        <v>0</v>
      </c>
      <c r="N734" s="44">
        <v>0</v>
      </c>
    </row>
    <row r="735" spans="1:14">
      <c r="A735" s="44" t="str">
        <f>VLOOKUP(E735,來源檔!B:C,2,0)</f>
        <v>成人BNT</v>
      </c>
      <c r="B735" s="44">
        <v>734</v>
      </c>
      <c r="C735" s="44" t="s">
        <v>562</v>
      </c>
      <c r="D735" s="44" t="s">
        <v>517</v>
      </c>
      <c r="E735" s="44" t="s">
        <v>543</v>
      </c>
      <c r="F735" s="44" t="s">
        <v>515</v>
      </c>
      <c r="G735" s="44">
        <v>1111116</v>
      </c>
      <c r="H735" s="44">
        <v>0</v>
      </c>
      <c r="I735" s="44">
        <v>3</v>
      </c>
      <c r="J735" s="44">
        <v>0</v>
      </c>
      <c r="K735" s="44">
        <v>3</v>
      </c>
      <c r="L735" s="44">
        <v>0</v>
      </c>
      <c r="M735" s="44">
        <v>0</v>
      </c>
      <c r="N735" s="44">
        <v>0</v>
      </c>
    </row>
    <row r="736" spans="1:14">
      <c r="A736" s="44" t="str">
        <f>VLOOKUP(E736,來源檔!B:C,2,0)</f>
        <v>嬰幼兒BNT(6個月至4歲)</v>
      </c>
      <c r="B736" s="44">
        <v>735</v>
      </c>
      <c r="C736" s="44" t="s">
        <v>128</v>
      </c>
      <c r="D736" s="44" t="s">
        <v>517</v>
      </c>
      <c r="E736" s="44" t="s">
        <v>534</v>
      </c>
      <c r="F736" s="44" t="s">
        <v>515</v>
      </c>
      <c r="G736" s="44">
        <v>1111220</v>
      </c>
      <c r="H736" s="44">
        <v>0</v>
      </c>
      <c r="I736" s="44">
        <v>6</v>
      </c>
      <c r="J736" s="44">
        <v>5</v>
      </c>
      <c r="K736" s="44">
        <v>1</v>
      </c>
      <c r="L736" s="44">
        <v>0</v>
      </c>
      <c r="M736" s="44">
        <v>0</v>
      </c>
      <c r="N736" s="44">
        <v>0</v>
      </c>
    </row>
    <row r="737" spans="1:14">
      <c r="A737" s="44" t="str">
        <f>VLOOKUP(E737,來源檔!B:C,2,0)</f>
        <v>嬰幼兒BNT(6個月至4歲)</v>
      </c>
      <c r="B737" s="44">
        <v>736</v>
      </c>
      <c r="C737" s="44" t="s">
        <v>128</v>
      </c>
      <c r="D737" s="44" t="s">
        <v>517</v>
      </c>
      <c r="E737" s="44" t="s">
        <v>540</v>
      </c>
      <c r="F737" s="44" t="s">
        <v>515</v>
      </c>
      <c r="G737" s="44">
        <v>1111114</v>
      </c>
      <c r="H737" s="44">
        <v>5</v>
      </c>
      <c r="I737" s="44">
        <v>0</v>
      </c>
      <c r="J737" s="44">
        <v>0</v>
      </c>
      <c r="K737" s="44">
        <v>5</v>
      </c>
      <c r="L737" s="44">
        <v>0</v>
      </c>
      <c r="M737" s="44">
        <v>0</v>
      </c>
      <c r="N737" s="44">
        <v>0</v>
      </c>
    </row>
    <row r="738" spans="1:14">
      <c r="A738" s="44" t="str">
        <f>VLOOKUP(E738,來源檔!B:C,2,0)</f>
        <v>兒童BNT(5歲至11歲)</v>
      </c>
      <c r="B738" s="44">
        <v>737</v>
      </c>
      <c r="C738" s="44" t="s">
        <v>128</v>
      </c>
      <c r="D738" s="44" t="s">
        <v>517</v>
      </c>
      <c r="E738" s="44" t="s">
        <v>518</v>
      </c>
      <c r="F738" s="44" t="s">
        <v>515</v>
      </c>
      <c r="G738" s="44">
        <v>1111220</v>
      </c>
      <c r="H738" s="44">
        <v>5</v>
      </c>
      <c r="I738" s="44">
        <v>0</v>
      </c>
      <c r="J738" s="44">
        <v>5</v>
      </c>
      <c r="K738" s="44">
        <v>0</v>
      </c>
      <c r="L738" s="44">
        <v>0</v>
      </c>
      <c r="M738" s="44">
        <v>0</v>
      </c>
      <c r="N738" s="44">
        <v>0</v>
      </c>
    </row>
    <row r="739" spans="1:14">
      <c r="A739" s="44" t="str">
        <f>VLOOKUP(E739,來源檔!B:C,2,0)</f>
        <v>兒童BNT(5歲至11歲)</v>
      </c>
      <c r="B739" s="44">
        <v>738</v>
      </c>
      <c r="C739" s="44" t="s">
        <v>128</v>
      </c>
      <c r="D739" s="44" t="s">
        <v>517</v>
      </c>
      <c r="E739" s="44" t="s">
        <v>530</v>
      </c>
      <c r="F739" s="44" t="s">
        <v>515</v>
      </c>
      <c r="G739" s="44">
        <v>1111128</v>
      </c>
      <c r="H739" s="44">
        <v>4</v>
      </c>
      <c r="I739" s="44">
        <v>10</v>
      </c>
      <c r="J739" s="44">
        <v>9</v>
      </c>
      <c r="K739" s="44">
        <v>5</v>
      </c>
      <c r="L739" s="44">
        <v>0</v>
      </c>
      <c r="M739" s="44">
        <v>0</v>
      </c>
      <c r="N739" s="44">
        <v>0</v>
      </c>
    </row>
    <row r="740" spans="1:14">
      <c r="A740" s="44" t="str">
        <f>VLOOKUP(E740,來源檔!B:C,2,0)</f>
        <v>次世代莫德納</v>
      </c>
      <c r="B740" s="44">
        <v>739</v>
      </c>
      <c r="C740" s="44" t="s">
        <v>128</v>
      </c>
      <c r="D740" s="44" t="s">
        <v>513</v>
      </c>
      <c r="E740" s="44" t="s">
        <v>516</v>
      </c>
      <c r="F740" s="44" t="s">
        <v>515</v>
      </c>
      <c r="G740" s="44">
        <v>1111122</v>
      </c>
      <c r="H740" s="44">
        <v>0</v>
      </c>
      <c r="I740" s="44">
        <v>135</v>
      </c>
      <c r="J740" s="44">
        <v>68</v>
      </c>
      <c r="K740" s="44">
        <v>55</v>
      </c>
      <c r="L740" s="44">
        <v>0</v>
      </c>
      <c r="M740" s="44">
        <v>0</v>
      </c>
      <c r="N740" s="44">
        <v>12</v>
      </c>
    </row>
    <row r="741" spans="1:14">
      <c r="A741" s="44" t="str">
        <f>VLOOKUP(E741,來源檔!B:C,2,0)</f>
        <v>次世代莫德納</v>
      </c>
      <c r="B741" s="44">
        <v>740</v>
      </c>
      <c r="C741" s="44" t="s">
        <v>128</v>
      </c>
      <c r="D741" s="44" t="s">
        <v>513</v>
      </c>
      <c r="E741" s="44" t="s">
        <v>514</v>
      </c>
      <c r="F741" s="44" t="s">
        <v>515</v>
      </c>
      <c r="G741" s="44">
        <v>1111108</v>
      </c>
      <c r="H741" s="44">
        <v>280</v>
      </c>
      <c r="I741" s="44">
        <v>0</v>
      </c>
      <c r="J741" s="44">
        <v>0</v>
      </c>
      <c r="K741" s="44">
        <v>280</v>
      </c>
      <c r="L741" s="44">
        <v>0</v>
      </c>
      <c r="M741" s="44">
        <v>0</v>
      </c>
      <c r="N741" s="44">
        <v>0</v>
      </c>
    </row>
    <row r="742" spans="1:14">
      <c r="A742" s="44" t="str">
        <f>VLOOKUP(E742,來源檔!B:C,2,0)</f>
        <v>嬰幼兒莫德納(6個月至5歲)</v>
      </c>
      <c r="B742" s="44">
        <v>741</v>
      </c>
      <c r="C742" s="44" t="s">
        <v>128</v>
      </c>
      <c r="D742" s="44" t="s">
        <v>525</v>
      </c>
      <c r="E742" s="44" t="s">
        <v>533</v>
      </c>
      <c r="F742" s="44" t="s">
        <v>515</v>
      </c>
      <c r="G742" s="44">
        <v>1111122</v>
      </c>
      <c r="H742" s="44">
        <v>0</v>
      </c>
      <c r="I742" s="44">
        <v>20</v>
      </c>
      <c r="J742" s="44">
        <v>12</v>
      </c>
      <c r="K742" s="44">
        <v>8</v>
      </c>
      <c r="L742" s="44">
        <v>0</v>
      </c>
      <c r="M742" s="44">
        <v>0</v>
      </c>
      <c r="N742" s="44">
        <v>0</v>
      </c>
    </row>
    <row r="743" spans="1:14">
      <c r="A743" s="44" t="str">
        <f>VLOOKUP(E743,來源檔!B:C,2,0)</f>
        <v>次世代莫德納</v>
      </c>
      <c r="B743" s="44">
        <v>742</v>
      </c>
      <c r="C743" s="44" t="s">
        <v>128</v>
      </c>
      <c r="D743" s="44" t="s">
        <v>513</v>
      </c>
      <c r="E743" s="44" t="s">
        <v>536</v>
      </c>
      <c r="F743" s="44" t="s">
        <v>515</v>
      </c>
      <c r="G743" s="44">
        <v>1111205</v>
      </c>
      <c r="H743" s="44">
        <v>0</v>
      </c>
      <c r="I743" s="44">
        <v>30</v>
      </c>
      <c r="J743" s="44">
        <v>0</v>
      </c>
      <c r="K743" s="44">
        <v>0</v>
      </c>
      <c r="L743" s="44">
        <v>0</v>
      </c>
      <c r="M743" s="44">
        <v>0</v>
      </c>
      <c r="N743" s="44">
        <v>30</v>
      </c>
    </row>
    <row r="744" spans="1:14">
      <c r="A744" s="44" t="str">
        <f>VLOOKUP(E744,來源檔!B:C,2,0)</f>
        <v>次世代莫德納</v>
      </c>
      <c r="B744" s="44">
        <v>743</v>
      </c>
      <c r="C744" s="44" t="s">
        <v>394</v>
      </c>
      <c r="D744" s="44" t="s">
        <v>513</v>
      </c>
      <c r="E744" s="44" t="s">
        <v>536</v>
      </c>
      <c r="F744" s="44" t="s">
        <v>515</v>
      </c>
      <c r="G744" s="44">
        <v>1111205</v>
      </c>
      <c r="H744" s="44">
        <v>0</v>
      </c>
      <c r="I744" s="44">
        <v>50</v>
      </c>
      <c r="J744" s="44">
        <v>0</v>
      </c>
      <c r="K744" s="44">
        <v>0</v>
      </c>
      <c r="L744" s="44">
        <v>0</v>
      </c>
      <c r="M744" s="44">
        <v>0</v>
      </c>
      <c r="N744" s="44">
        <v>50</v>
      </c>
    </row>
    <row r="745" spans="1:14">
      <c r="A745" s="44" t="str">
        <f>VLOOKUP(E745,來源檔!B:C,2,0)</f>
        <v>次世代莫德納</v>
      </c>
      <c r="B745" s="44">
        <v>744</v>
      </c>
      <c r="C745" s="44" t="s">
        <v>394</v>
      </c>
      <c r="D745" s="44" t="s">
        <v>513</v>
      </c>
      <c r="E745" s="44" t="s">
        <v>516</v>
      </c>
      <c r="F745" s="44" t="s">
        <v>515</v>
      </c>
      <c r="G745" s="44">
        <v>1111122</v>
      </c>
      <c r="H745" s="44">
        <v>20</v>
      </c>
      <c r="I745" s="44">
        <v>30</v>
      </c>
      <c r="J745" s="44">
        <v>0</v>
      </c>
      <c r="K745" s="44">
        <v>34</v>
      </c>
      <c r="L745" s="44">
        <v>0</v>
      </c>
      <c r="M745" s="44">
        <v>0</v>
      </c>
      <c r="N745" s="44">
        <v>16</v>
      </c>
    </row>
    <row r="746" spans="1:14">
      <c r="A746" s="44" t="str">
        <f>VLOOKUP(E746,來源檔!B:C,2,0)</f>
        <v>Novavax</v>
      </c>
      <c r="B746" s="44">
        <v>745</v>
      </c>
      <c r="C746" s="44" t="s">
        <v>394</v>
      </c>
      <c r="D746" s="44" t="s">
        <v>519</v>
      </c>
      <c r="E746" s="44" t="s">
        <v>520</v>
      </c>
      <c r="F746" s="44" t="s">
        <v>515</v>
      </c>
      <c r="G746" s="44">
        <v>1111231</v>
      </c>
      <c r="H746" s="44">
        <v>4</v>
      </c>
      <c r="I746" s="44">
        <v>0</v>
      </c>
      <c r="J746" s="44">
        <v>0</v>
      </c>
      <c r="K746" s="44">
        <v>1</v>
      </c>
      <c r="L746" s="44">
        <v>0</v>
      </c>
      <c r="M746" s="44">
        <v>0</v>
      </c>
      <c r="N746" s="44">
        <v>3</v>
      </c>
    </row>
    <row r="747" spans="1:14">
      <c r="A747" s="44" t="str">
        <f>VLOOKUP(E747,來源檔!B:C,2,0)</f>
        <v>次世代莫德納</v>
      </c>
      <c r="B747" s="44">
        <v>746</v>
      </c>
      <c r="C747" s="44" t="s">
        <v>131</v>
      </c>
      <c r="D747" s="44" t="s">
        <v>513</v>
      </c>
      <c r="E747" s="44" t="s">
        <v>516</v>
      </c>
      <c r="F747" s="44" t="s">
        <v>515</v>
      </c>
      <c r="G747" s="44">
        <v>1111122</v>
      </c>
      <c r="H747" s="44">
        <v>10</v>
      </c>
      <c r="I747" s="44">
        <v>0</v>
      </c>
      <c r="J747" s="44">
        <v>0</v>
      </c>
      <c r="K747" s="44">
        <v>4</v>
      </c>
      <c r="L747" s="44">
        <v>0</v>
      </c>
      <c r="M747" s="44">
        <v>0</v>
      </c>
      <c r="N747" s="44">
        <v>6</v>
      </c>
    </row>
    <row r="748" spans="1:14">
      <c r="A748" s="44" t="str">
        <f>VLOOKUP(E748,來源檔!B:C,2,0)</f>
        <v>次世代莫德納</v>
      </c>
      <c r="B748" s="44">
        <v>747</v>
      </c>
      <c r="C748" s="44" t="s">
        <v>131</v>
      </c>
      <c r="D748" s="44" t="s">
        <v>513</v>
      </c>
      <c r="E748" s="44" t="s">
        <v>514</v>
      </c>
      <c r="F748" s="44" t="s">
        <v>515</v>
      </c>
      <c r="G748" s="44">
        <v>1111108</v>
      </c>
      <c r="H748" s="44">
        <v>21</v>
      </c>
      <c r="I748" s="44">
        <v>0</v>
      </c>
      <c r="J748" s="44">
        <v>0</v>
      </c>
      <c r="K748" s="44">
        <v>21</v>
      </c>
      <c r="L748" s="44">
        <v>0</v>
      </c>
      <c r="M748" s="44">
        <v>0</v>
      </c>
      <c r="N748" s="44">
        <v>0</v>
      </c>
    </row>
    <row r="749" spans="1:14">
      <c r="A749" s="44" t="str">
        <f>VLOOKUP(E749,來源檔!B:C,2,0)</f>
        <v>成人BNT</v>
      </c>
      <c r="B749" s="44">
        <v>748</v>
      </c>
      <c r="C749" s="44" t="s">
        <v>495</v>
      </c>
      <c r="D749" s="44" t="s">
        <v>517</v>
      </c>
      <c r="E749" s="44" t="s">
        <v>532</v>
      </c>
      <c r="F749" s="44" t="s">
        <v>515</v>
      </c>
      <c r="G749" s="44">
        <v>1111208</v>
      </c>
      <c r="H749" s="44">
        <v>0</v>
      </c>
      <c r="I749" s="44">
        <v>4</v>
      </c>
      <c r="J749" s="44">
        <v>0</v>
      </c>
      <c r="K749" s="44">
        <v>1</v>
      </c>
      <c r="L749" s="44">
        <v>0</v>
      </c>
      <c r="M749" s="44">
        <v>0</v>
      </c>
      <c r="N749" s="44">
        <v>3</v>
      </c>
    </row>
    <row r="750" spans="1:14">
      <c r="A750" s="44" t="str">
        <f>VLOOKUP(E750,來源檔!B:C,2,0)</f>
        <v>次世代莫德納</v>
      </c>
      <c r="B750" s="44">
        <v>749</v>
      </c>
      <c r="C750" s="44" t="s">
        <v>495</v>
      </c>
      <c r="D750" s="44" t="s">
        <v>513</v>
      </c>
      <c r="E750" s="44" t="s">
        <v>516</v>
      </c>
      <c r="F750" s="44" t="s">
        <v>515</v>
      </c>
      <c r="G750" s="44">
        <v>1111122</v>
      </c>
      <c r="H750" s="44">
        <v>0</v>
      </c>
      <c r="I750" s="44">
        <v>3</v>
      </c>
      <c r="J750" s="44">
        <v>0</v>
      </c>
      <c r="K750" s="44">
        <v>3</v>
      </c>
      <c r="L750" s="44">
        <v>0</v>
      </c>
      <c r="M750" s="44">
        <v>0</v>
      </c>
      <c r="N750" s="44">
        <v>0</v>
      </c>
    </row>
    <row r="751" spans="1:14">
      <c r="A751" s="44" t="str">
        <f>VLOOKUP(E751,來源檔!B:C,2,0)</f>
        <v>兒童BNT(5歲至11歲)</v>
      </c>
      <c r="B751" s="44">
        <v>750</v>
      </c>
      <c r="C751" s="44" t="s">
        <v>495</v>
      </c>
      <c r="D751" s="44" t="s">
        <v>517</v>
      </c>
      <c r="E751" s="44" t="s">
        <v>521</v>
      </c>
      <c r="F751" s="44" t="s">
        <v>515</v>
      </c>
      <c r="G751" s="44">
        <v>1111114</v>
      </c>
      <c r="H751" s="44">
        <v>2</v>
      </c>
      <c r="I751" s="44">
        <v>0</v>
      </c>
      <c r="J751" s="44">
        <v>2</v>
      </c>
      <c r="K751" s="44">
        <v>0</v>
      </c>
      <c r="L751" s="44">
        <v>0</v>
      </c>
      <c r="M751" s="44">
        <v>0</v>
      </c>
      <c r="N751" s="44">
        <v>0</v>
      </c>
    </row>
    <row r="752" spans="1:14">
      <c r="A752" s="44" t="str">
        <f>VLOOKUP(E752,來源檔!B:C,2,0)</f>
        <v>兒童BNT(5歲至11歲)</v>
      </c>
      <c r="B752" s="44">
        <v>751</v>
      </c>
      <c r="C752" s="44" t="s">
        <v>495</v>
      </c>
      <c r="D752" s="44" t="s">
        <v>517</v>
      </c>
      <c r="E752" s="44" t="s">
        <v>530</v>
      </c>
      <c r="F752" s="44" t="s">
        <v>515</v>
      </c>
      <c r="G752" s="44">
        <v>1111128</v>
      </c>
      <c r="H752" s="44">
        <v>10</v>
      </c>
      <c r="I752" s="44">
        <v>0</v>
      </c>
      <c r="J752" s="44">
        <v>0</v>
      </c>
      <c r="K752" s="44">
        <v>5</v>
      </c>
      <c r="L752" s="44">
        <v>0</v>
      </c>
      <c r="M752" s="44">
        <v>0</v>
      </c>
      <c r="N752" s="44">
        <v>5</v>
      </c>
    </row>
    <row r="753" spans="1:14">
      <c r="A753" s="44" t="str">
        <f>VLOOKUP(E753,來源檔!B:C,2,0)</f>
        <v>次世代莫德納</v>
      </c>
      <c r="B753" s="44">
        <v>752</v>
      </c>
      <c r="C753" s="44" t="s">
        <v>495</v>
      </c>
      <c r="D753" s="44" t="s">
        <v>513</v>
      </c>
      <c r="E753" s="44" t="s">
        <v>514</v>
      </c>
      <c r="F753" s="44" t="s">
        <v>515</v>
      </c>
      <c r="G753" s="44">
        <v>1111108</v>
      </c>
      <c r="H753" s="44">
        <v>3</v>
      </c>
      <c r="I753" s="44">
        <v>0</v>
      </c>
      <c r="J753" s="44">
        <v>0</v>
      </c>
      <c r="K753" s="44">
        <v>3</v>
      </c>
      <c r="L753" s="44">
        <v>0</v>
      </c>
      <c r="M753" s="44">
        <v>0</v>
      </c>
      <c r="N753" s="44">
        <v>0</v>
      </c>
    </row>
    <row r="754" spans="1:14">
      <c r="A754" s="44" t="str">
        <f>VLOOKUP(E754,來源檔!B:C,2,0)</f>
        <v>嬰幼兒莫德納(6個月至5歲)</v>
      </c>
      <c r="B754" s="44">
        <v>753</v>
      </c>
      <c r="C754" s="44" t="s">
        <v>495</v>
      </c>
      <c r="D754" s="44" t="s">
        <v>525</v>
      </c>
      <c r="E754" s="44" t="s">
        <v>533</v>
      </c>
      <c r="F754" s="44" t="s">
        <v>515</v>
      </c>
      <c r="G754" s="44">
        <v>1111122</v>
      </c>
      <c r="H754" s="44">
        <v>0</v>
      </c>
      <c r="I754" s="44">
        <v>2</v>
      </c>
      <c r="J754" s="44">
        <v>0</v>
      </c>
      <c r="K754" s="44">
        <v>1</v>
      </c>
      <c r="L754" s="44">
        <v>0</v>
      </c>
      <c r="M754" s="44">
        <v>0</v>
      </c>
      <c r="N754" s="44">
        <v>1</v>
      </c>
    </row>
    <row r="755" spans="1:14">
      <c r="A755" s="44" t="str">
        <f>VLOOKUP(E755,來源檔!B:C,2,0)</f>
        <v>嬰幼兒BNT(6個月至4歲)</v>
      </c>
      <c r="B755" s="44">
        <v>754</v>
      </c>
      <c r="C755" s="44" t="s">
        <v>495</v>
      </c>
      <c r="D755" s="44" t="s">
        <v>517</v>
      </c>
      <c r="E755" s="44" t="s">
        <v>540</v>
      </c>
      <c r="F755" s="44" t="s">
        <v>515</v>
      </c>
      <c r="G755" s="44">
        <v>1111114</v>
      </c>
      <c r="H755" s="44">
        <v>6</v>
      </c>
      <c r="I755" s="44">
        <v>0</v>
      </c>
      <c r="J755" s="44">
        <v>3</v>
      </c>
      <c r="K755" s="44">
        <v>3</v>
      </c>
      <c r="L755" s="44">
        <v>0</v>
      </c>
      <c r="M755" s="44">
        <v>0</v>
      </c>
      <c r="N755" s="44">
        <v>0</v>
      </c>
    </row>
    <row r="756" spans="1:14">
      <c r="A756" s="44" t="str">
        <f>VLOOKUP(E756,來源檔!B:C,2,0)</f>
        <v>莫德納</v>
      </c>
      <c r="B756" s="44">
        <v>755</v>
      </c>
      <c r="C756" s="44" t="s">
        <v>495</v>
      </c>
      <c r="D756" s="44" t="s">
        <v>525</v>
      </c>
      <c r="E756" s="44" t="s">
        <v>526</v>
      </c>
      <c r="F756" s="44" t="s">
        <v>515</v>
      </c>
      <c r="G756" s="44">
        <v>1111205</v>
      </c>
      <c r="H756" s="44">
        <v>0</v>
      </c>
      <c r="I756" s="44">
        <v>2</v>
      </c>
      <c r="J756" s="44">
        <v>0</v>
      </c>
      <c r="K756" s="44">
        <v>1</v>
      </c>
      <c r="L756" s="44">
        <v>0</v>
      </c>
      <c r="M756" s="44">
        <v>0</v>
      </c>
      <c r="N756" s="44">
        <v>1</v>
      </c>
    </row>
    <row r="757" spans="1:14">
      <c r="A757" s="44" t="str">
        <f>VLOOKUP(E757,來源檔!B:C,2,0)</f>
        <v>成人BNT</v>
      </c>
      <c r="B757" s="44">
        <v>756</v>
      </c>
      <c r="C757" s="44" t="s">
        <v>495</v>
      </c>
      <c r="D757" s="44" t="s">
        <v>517</v>
      </c>
      <c r="E757" s="44" t="s">
        <v>543</v>
      </c>
      <c r="F757" s="44" t="s">
        <v>515</v>
      </c>
      <c r="G757" s="44">
        <v>1111116</v>
      </c>
      <c r="H757" s="44">
        <v>3</v>
      </c>
      <c r="I757" s="44">
        <v>0</v>
      </c>
      <c r="J757" s="44">
        <v>0</v>
      </c>
      <c r="K757" s="44">
        <v>3</v>
      </c>
      <c r="L757" s="44">
        <v>0</v>
      </c>
      <c r="M757" s="44">
        <v>0</v>
      </c>
      <c r="N757" s="44">
        <v>0</v>
      </c>
    </row>
    <row r="758" spans="1:14">
      <c r="A758" s="44" t="str">
        <f>VLOOKUP(E758,來源檔!B:C,2,0)</f>
        <v>次世代莫德納</v>
      </c>
      <c r="B758" s="44">
        <v>757</v>
      </c>
      <c r="C758" s="44" t="s">
        <v>472</v>
      </c>
      <c r="D758" s="44" t="s">
        <v>513</v>
      </c>
      <c r="E758" s="44" t="s">
        <v>516</v>
      </c>
      <c r="F758" s="44" t="s">
        <v>515</v>
      </c>
      <c r="G758" s="44">
        <v>1111122</v>
      </c>
      <c r="H758" s="44">
        <v>10</v>
      </c>
      <c r="I758" s="44">
        <v>0</v>
      </c>
      <c r="J758" s="44">
        <v>0</v>
      </c>
      <c r="K758" s="44">
        <v>10</v>
      </c>
      <c r="L758" s="44">
        <v>0</v>
      </c>
      <c r="M758" s="44">
        <v>0</v>
      </c>
      <c r="N758" s="44">
        <v>0</v>
      </c>
    </row>
    <row r="759" spans="1:14">
      <c r="A759" s="44" t="str">
        <f>VLOOKUP(E759,來源檔!B:C,2,0)</f>
        <v>成人BNT</v>
      </c>
      <c r="B759" s="44">
        <v>758</v>
      </c>
      <c r="C759" s="44" t="s">
        <v>496</v>
      </c>
      <c r="D759" s="44" t="s">
        <v>517</v>
      </c>
      <c r="E759" s="44" t="s">
        <v>532</v>
      </c>
      <c r="F759" s="44" t="s">
        <v>515</v>
      </c>
      <c r="G759" s="44">
        <v>1111208</v>
      </c>
      <c r="H759" s="44">
        <v>0</v>
      </c>
      <c r="I759" s="44">
        <v>3</v>
      </c>
      <c r="J759" s="44">
        <v>0</v>
      </c>
      <c r="K759" s="44">
        <v>0</v>
      </c>
      <c r="L759" s="44">
        <v>0</v>
      </c>
      <c r="M759" s="44">
        <v>0</v>
      </c>
      <c r="N759" s="44">
        <v>3</v>
      </c>
    </row>
    <row r="760" spans="1:14">
      <c r="A760" s="44" t="str">
        <f>VLOOKUP(E760,來源檔!B:C,2,0)</f>
        <v>莫德納</v>
      </c>
      <c r="B760" s="44">
        <v>759</v>
      </c>
      <c r="C760" s="44" t="s">
        <v>496</v>
      </c>
      <c r="D760" s="44" t="s">
        <v>525</v>
      </c>
      <c r="E760" s="44" t="s">
        <v>526</v>
      </c>
      <c r="F760" s="44" t="s">
        <v>515</v>
      </c>
      <c r="G760" s="44">
        <v>1111205</v>
      </c>
      <c r="H760" s="44">
        <v>0</v>
      </c>
      <c r="I760" s="44">
        <v>7</v>
      </c>
      <c r="J760" s="44">
        <v>0</v>
      </c>
      <c r="K760" s="44">
        <v>0</v>
      </c>
      <c r="L760" s="44">
        <v>0</v>
      </c>
      <c r="M760" s="44">
        <v>0</v>
      </c>
      <c r="N760" s="44">
        <v>7</v>
      </c>
    </row>
    <row r="761" spans="1:14">
      <c r="A761" s="44" t="str">
        <f>VLOOKUP(E761,來源檔!B:C,2,0)</f>
        <v>嬰幼兒莫德納(6個月至5歲)</v>
      </c>
      <c r="B761" s="44">
        <v>760</v>
      </c>
      <c r="C761" s="44" t="s">
        <v>496</v>
      </c>
      <c r="D761" s="44" t="s">
        <v>525</v>
      </c>
      <c r="E761" s="44" t="s">
        <v>535</v>
      </c>
      <c r="F761" s="44" t="s">
        <v>515</v>
      </c>
      <c r="G761" s="44">
        <v>1111108</v>
      </c>
      <c r="H761" s="44">
        <v>5</v>
      </c>
      <c r="I761" s="44">
        <v>0</v>
      </c>
      <c r="J761" s="44">
        <v>0</v>
      </c>
      <c r="K761" s="44">
        <v>5</v>
      </c>
      <c r="L761" s="44">
        <v>0</v>
      </c>
      <c r="M761" s="44">
        <v>0</v>
      </c>
      <c r="N761" s="44">
        <v>0</v>
      </c>
    </row>
    <row r="762" spans="1:14">
      <c r="A762" s="44" t="str">
        <f>VLOOKUP(E762,來源檔!B:C,2,0)</f>
        <v>成人BNT</v>
      </c>
      <c r="B762" s="44">
        <v>761</v>
      </c>
      <c r="C762" s="44" t="s">
        <v>496</v>
      </c>
      <c r="D762" s="44" t="s">
        <v>517</v>
      </c>
      <c r="E762" s="44" t="s">
        <v>543</v>
      </c>
      <c r="F762" s="44" t="s">
        <v>515</v>
      </c>
      <c r="G762" s="44">
        <v>1111116</v>
      </c>
      <c r="H762" s="44">
        <v>4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4</v>
      </c>
    </row>
    <row r="763" spans="1:14">
      <c r="A763" s="44" t="str">
        <f>VLOOKUP(E763,來源檔!B:C,2,0)</f>
        <v>莫德納</v>
      </c>
      <c r="B763" s="44">
        <v>762</v>
      </c>
      <c r="C763" s="44" t="s">
        <v>496</v>
      </c>
      <c r="D763" s="44" t="s">
        <v>525</v>
      </c>
      <c r="E763" s="44" t="s">
        <v>537</v>
      </c>
      <c r="F763" s="44" t="s">
        <v>515</v>
      </c>
      <c r="G763" s="44">
        <v>1111122</v>
      </c>
      <c r="H763" s="44">
        <v>5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5</v>
      </c>
    </row>
    <row r="764" spans="1:14">
      <c r="A764" s="44" t="str">
        <f>VLOOKUP(E764,來源檔!B:C,2,0)</f>
        <v>兒童BNT(5歲至11歲)</v>
      </c>
      <c r="B764" s="44">
        <v>763</v>
      </c>
      <c r="C764" s="44" t="s">
        <v>496</v>
      </c>
      <c r="D764" s="44" t="s">
        <v>517</v>
      </c>
      <c r="E764" s="44" t="s">
        <v>530</v>
      </c>
      <c r="F764" s="44" t="s">
        <v>515</v>
      </c>
      <c r="G764" s="44">
        <v>1111128</v>
      </c>
      <c r="H764" s="44">
        <v>14</v>
      </c>
      <c r="I764" s="44">
        <v>4</v>
      </c>
      <c r="J764" s="44">
        <v>10</v>
      </c>
      <c r="K764" s="44">
        <v>2</v>
      </c>
      <c r="L764" s="44">
        <v>0</v>
      </c>
      <c r="M764" s="44">
        <v>0</v>
      </c>
      <c r="N764" s="44">
        <v>6</v>
      </c>
    </row>
    <row r="765" spans="1:14">
      <c r="A765" s="44" t="str">
        <f>VLOOKUP(E765,來源檔!B:C,2,0)</f>
        <v>嬰幼兒BNT(6個月至4歲)</v>
      </c>
      <c r="B765" s="44">
        <v>764</v>
      </c>
      <c r="C765" s="44" t="s">
        <v>496</v>
      </c>
      <c r="D765" s="44" t="s">
        <v>517</v>
      </c>
      <c r="E765" s="44" t="s">
        <v>539</v>
      </c>
      <c r="F765" s="44" t="s">
        <v>515</v>
      </c>
      <c r="G765" s="44">
        <v>1111128</v>
      </c>
      <c r="H765" s="44">
        <v>10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10</v>
      </c>
    </row>
    <row r="766" spans="1:14">
      <c r="A766" s="44" t="str">
        <f>VLOOKUP(E766,來源檔!B:C,2,0)</f>
        <v>次世代莫德納</v>
      </c>
      <c r="B766" s="44">
        <v>765</v>
      </c>
      <c r="C766" s="44" t="s">
        <v>496</v>
      </c>
      <c r="D766" s="44" t="s">
        <v>513</v>
      </c>
      <c r="E766" s="44" t="s">
        <v>514</v>
      </c>
      <c r="F766" s="44" t="s">
        <v>515</v>
      </c>
      <c r="G766" s="44">
        <v>1111108</v>
      </c>
      <c r="H766" s="44">
        <v>13</v>
      </c>
      <c r="I766" s="44">
        <v>0</v>
      </c>
      <c r="J766" s="44">
        <v>0</v>
      </c>
      <c r="K766" s="44">
        <v>13</v>
      </c>
      <c r="L766" s="44">
        <v>0</v>
      </c>
      <c r="M766" s="44">
        <v>0</v>
      </c>
      <c r="N766" s="44">
        <v>0</v>
      </c>
    </row>
    <row r="767" spans="1:14">
      <c r="A767" s="44" t="str">
        <f>VLOOKUP(E767,來源檔!B:C,2,0)</f>
        <v>嬰幼兒BNT(6個月至4歲)</v>
      </c>
      <c r="B767" s="44">
        <v>766</v>
      </c>
      <c r="C767" s="44" t="s">
        <v>496</v>
      </c>
      <c r="D767" s="44" t="s">
        <v>517</v>
      </c>
      <c r="E767" s="44" t="s">
        <v>540</v>
      </c>
      <c r="F767" s="44" t="s">
        <v>515</v>
      </c>
      <c r="G767" s="44">
        <v>1111114</v>
      </c>
      <c r="H767" s="44">
        <v>16</v>
      </c>
      <c r="I767" s="44">
        <v>0</v>
      </c>
      <c r="J767" s="44">
        <v>0</v>
      </c>
      <c r="K767" s="44">
        <v>16</v>
      </c>
      <c r="L767" s="44">
        <v>0</v>
      </c>
      <c r="M767" s="44">
        <v>0</v>
      </c>
      <c r="N767" s="44">
        <v>0</v>
      </c>
    </row>
    <row r="768" spans="1:14">
      <c r="A768" s="44" t="str">
        <f>VLOOKUP(E768,來源檔!B:C,2,0)</f>
        <v>Novavax</v>
      </c>
      <c r="B768" s="44">
        <v>767</v>
      </c>
      <c r="C768" s="44" t="s">
        <v>496</v>
      </c>
      <c r="D768" s="44" t="s">
        <v>519</v>
      </c>
      <c r="E768" s="44" t="s">
        <v>520</v>
      </c>
      <c r="F768" s="44" t="s">
        <v>515</v>
      </c>
      <c r="G768" s="44">
        <v>1111231</v>
      </c>
      <c r="H768" s="44">
        <v>1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1</v>
      </c>
    </row>
    <row r="769" spans="1:14">
      <c r="A769" s="44" t="str">
        <f>VLOOKUP(E769,來源檔!B:C,2,0)</f>
        <v>嬰幼兒莫德納(6個月至5歲)</v>
      </c>
      <c r="B769" s="44">
        <v>768</v>
      </c>
      <c r="C769" s="44" t="s">
        <v>496</v>
      </c>
      <c r="D769" s="44" t="s">
        <v>525</v>
      </c>
      <c r="E769" s="44" t="s">
        <v>533</v>
      </c>
      <c r="F769" s="44" t="s">
        <v>515</v>
      </c>
      <c r="G769" s="44">
        <v>1111122</v>
      </c>
      <c r="H769" s="44">
        <v>5</v>
      </c>
      <c r="I769" s="44">
        <v>10</v>
      </c>
      <c r="J769" s="44">
        <v>0</v>
      </c>
      <c r="K769" s="44">
        <v>1</v>
      </c>
      <c r="L769" s="44">
        <v>0</v>
      </c>
      <c r="M769" s="44">
        <v>0</v>
      </c>
      <c r="N769" s="44">
        <v>14</v>
      </c>
    </row>
    <row r="770" spans="1:14">
      <c r="A770" s="44" t="str">
        <f>VLOOKUP(E770,來源檔!B:C,2,0)</f>
        <v>次世代莫德納</v>
      </c>
      <c r="B770" s="44">
        <v>769</v>
      </c>
      <c r="C770" s="44" t="s">
        <v>282</v>
      </c>
      <c r="D770" s="44" t="s">
        <v>513</v>
      </c>
      <c r="E770" s="44" t="s">
        <v>514</v>
      </c>
      <c r="F770" s="44" t="s">
        <v>515</v>
      </c>
      <c r="G770" s="44">
        <v>1111108</v>
      </c>
      <c r="H770" s="44">
        <v>16</v>
      </c>
      <c r="I770" s="44">
        <v>0</v>
      </c>
      <c r="J770" s="44">
        <v>0</v>
      </c>
      <c r="K770" s="44">
        <v>16</v>
      </c>
      <c r="L770" s="44">
        <v>0</v>
      </c>
      <c r="M770" s="44">
        <v>0</v>
      </c>
      <c r="N770" s="44">
        <v>0</v>
      </c>
    </row>
    <row r="771" spans="1:14">
      <c r="A771" s="44" t="str">
        <f>VLOOKUP(E771,來源檔!B:C,2,0)</f>
        <v>兒童BNT(5歲至11歲)</v>
      </c>
      <c r="B771" s="44">
        <v>770</v>
      </c>
      <c r="C771" s="44" t="s">
        <v>282</v>
      </c>
      <c r="D771" s="44" t="s">
        <v>517</v>
      </c>
      <c r="E771" s="44" t="s">
        <v>521</v>
      </c>
      <c r="F771" s="44" t="s">
        <v>515</v>
      </c>
      <c r="G771" s="44">
        <v>1111114</v>
      </c>
      <c r="H771" s="44">
        <v>2</v>
      </c>
      <c r="I771" s="44">
        <v>0</v>
      </c>
      <c r="J771" s="44">
        <v>0</v>
      </c>
      <c r="K771" s="44">
        <v>2</v>
      </c>
      <c r="L771" s="44">
        <v>0</v>
      </c>
      <c r="M771" s="44">
        <v>0</v>
      </c>
      <c r="N771" s="44">
        <v>0</v>
      </c>
    </row>
    <row r="772" spans="1:14">
      <c r="A772" s="44" t="str">
        <f>VLOOKUP(E772,來源檔!B:C,2,0)</f>
        <v>次世代莫德納</v>
      </c>
      <c r="B772" s="44">
        <v>771</v>
      </c>
      <c r="C772" s="44" t="s">
        <v>282</v>
      </c>
      <c r="D772" s="44" t="s">
        <v>513</v>
      </c>
      <c r="E772" s="44" t="s">
        <v>516</v>
      </c>
      <c r="F772" s="44" t="s">
        <v>515</v>
      </c>
      <c r="G772" s="44">
        <v>1111122</v>
      </c>
      <c r="H772" s="44">
        <v>0</v>
      </c>
      <c r="I772" s="44">
        <v>15</v>
      </c>
      <c r="J772" s="44">
        <v>0</v>
      </c>
      <c r="K772" s="44">
        <v>5</v>
      </c>
      <c r="L772" s="44">
        <v>0</v>
      </c>
      <c r="M772" s="44">
        <v>0</v>
      </c>
      <c r="N772" s="44">
        <v>10</v>
      </c>
    </row>
    <row r="773" spans="1:14">
      <c r="A773" s="44" t="str">
        <f>VLOOKUP(E773,來源檔!B:C,2,0)</f>
        <v>Novavax</v>
      </c>
      <c r="B773" s="44">
        <v>772</v>
      </c>
      <c r="C773" s="44" t="s">
        <v>282</v>
      </c>
      <c r="D773" s="44" t="s">
        <v>519</v>
      </c>
      <c r="E773" s="44" t="s">
        <v>520</v>
      </c>
      <c r="F773" s="44" t="s">
        <v>515</v>
      </c>
      <c r="G773" s="44">
        <v>1111231</v>
      </c>
      <c r="H773" s="44">
        <v>17</v>
      </c>
      <c r="I773" s="44">
        <v>0</v>
      </c>
      <c r="J773" s="44">
        <v>0</v>
      </c>
      <c r="K773" s="44">
        <v>4</v>
      </c>
      <c r="L773" s="44">
        <v>0</v>
      </c>
      <c r="M773" s="44">
        <v>0</v>
      </c>
      <c r="N773" s="44">
        <v>13</v>
      </c>
    </row>
    <row r="774" spans="1:14">
      <c r="A774" s="44" t="str">
        <f>VLOOKUP(E774,來源檔!B:C,2,0)</f>
        <v>次世代莫德納</v>
      </c>
      <c r="B774" s="44">
        <v>773</v>
      </c>
      <c r="C774" s="44" t="s">
        <v>301</v>
      </c>
      <c r="D774" s="44" t="s">
        <v>513</v>
      </c>
      <c r="E774" s="44" t="s">
        <v>514</v>
      </c>
      <c r="F774" s="44" t="s">
        <v>515</v>
      </c>
      <c r="G774" s="44">
        <v>1111108</v>
      </c>
      <c r="H774" s="44">
        <v>5</v>
      </c>
      <c r="I774" s="44">
        <v>10</v>
      </c>
      <c r="J774" s="44">
        <v>5</v>
      </c>
      <c r="K774" s="44">
        <v>10</v>
      </c>
      <c r="L774" s="44">
        <v>0</v>
      </c>
      <c r="M774" s="44">
        <v>0</v>
      </c>
      <c r="N774" s="44">
        <v>0</v>
      </c>
    </row>
    <row r="775" spans="1:14">
      <c r="A775" s="44" t="str">
        <f>VLOOKUP(E775,來源檔!B:C,2,0)</f>
        <v>次世代莫德納</v>
      </c>
      <c r="B775" s="44">
        <v>774</v>
      </c>
      <c r="C775" s="44" t="s">
        <v>301</v>
      </c>
      <c r="D775" s="44" t="s">
        <v>513</v>
      </c>
      <c r="E775" s="44" t="s">
        <v>516</v>
      </c>
      <c r="F775" s="44" t="s">
        <v>515</v>
      </c>
      <c r="G775" s="44">
        <v>1111122</v>
      </c>
      <c r="H775" s="44">
        <v>0</v>
      </c>
      <c r="I775" s="44">
        <v>10</v>
      </c>
      <c r="J775" s="44">
        <v>0</v>
      </c>
      <c r="K775" s="44">
        <v>9</v>
      </c>
      <c r="L775" s="44">
        <v>0</v>
      </c>
      <c r="M775" s="44">
        <v>0</v>
      </c>
      <c r="N775" s="44">
        <v>1</v>
      </c>
    </row>
    <row r="776" spans="1:14">
      <c r="A776" s="44" t="str">
        <f>VLOOKUP(E776,來源檔!B:C,2,0)</f>
        <v>嬰幼兒莫德納(6個月至5歲)</v>
      </c>
      <c r="B776" s="44">
        <v>775</v>
      </c>
      <c r="C776" s="44" t="s">
        <v>287</v>
      </c>
      <c r="D776" s="44" t="s">
        <v>525</v>
      </c>
      <c r="E776" s="44" t="s">
        <v>533</v>
      </c>
      <c r="F776" s="44" t="s">
        <v>515</v>
      </c>
      <c r="G776" s="44">
        <v>1111122</v>
      </c>
      <c r="H776" s="44">
        <v>10</v>
      </c>
      <c r="I776" s="44">
        <v>0</v>
      </c>
      <c r="J776" s="44">
        <v>0</v>
      </c>
      <c r="K776" s="44">
        <v>3</v>
      </c>
      <c r="L776" s="44">
        <v>0</v>
      </c>
      <c r="M776" s="44">
        <v>0</v>
      </c>
      <c r="N776" s="44">
        <v>7</v>
      </c>
    </row>
    <row r="777" spans="1:14">
      <c r="A777" s="44" t="str">
        <f>VLOOKUP(E777,來源檔!B:C,2,0)</f>
        <v>兒童BNT(5歲至11歲)</v>
      </c>
      <c r="B777" s="44">
        <v>776</v>
      </c>
      <c r="C777" s="44" t="s">
        <v>287</v>
      </c>
      <c r="D777" s="44" t="s">
        <v>517</v>
      </c>
      <c r="E777" s="44" t="s">
        <v>518</v>
      </c>
      <c r="F777" s="44" t="s">
        <v>515</v>
      </c>
      <c r="G777" s="44">
        <v>1111220</v>
      </c>
      <c r="H777" s="44">
        <v>5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5</v>
      </c>
    </row>
    <row r="778" spans="1:14">
      <c r="A778" s="44" t="str">
        <f>VLOOKUP(E778,來源檔!B:C,2,0)</f>
        <v>嬰幼兒BNT(6個月至4歲)</v>
      </c>
      <c r="B778" s="44">
        <v>777</v>
      </c>
      <c r="C778" s="44" t="s">
        <v>287</v>
      </c>
      <c r="D778" s="44" t="s">
        <v>517</v>
      </c>
      <c r="E778" s="44" t="s">
        <v>539</v>
      </c>
      <c r="F778" s="44" t="s">
        <v>515</v>
      </c>
      <c r="G778" s="44">
        <v>1111128</v>
      </c>
      <c r="H778" s="44">
        <v>13</v>
      </c>
      <c r="I778" s="44">
        <v>0</v>
      </c>
      <c r="J778" s="44">
        <v>0</v>
      </c>
      <c r="K778" s="44">
        <v>8</v>
      </c>
      <c r="L778" s="44">
        <v>0</v>
      </c>
      <c r="M778" s="44">
        <v>0</v>
      </c>
      <c r="N778" s="44">
        <v>5</v>
      </c>
    </row>
    <row r="779" spans="1:14">
      <c r="A779" s="44" t="str">
        <f>VLOOKUP(E779,來源檔!B:C,2,0)</f>
        <v>兒童BNT(5歲至11歲)</v>
      </c>
      <c r="B779" s="44">
        <v>778</v>
      </c>
      <c r="C779" s="44" t="s">
        <v>287</v>
      </c>
      <c r="D779" s="44" t="s">
        <v>517</v>
      </c>
      <c r="E779" s="44" t="s">
        <v>521</v>
      </c>
      <c r="F779" s="44" t="s">
        <v>515</v>
      </c>
      <c r="G779" s="44">
        <v>1111114</v>
      </c>
      <c r="H779" s="44">
        <v>3</v>
      </c>
      <c r="I779" s="44">
        <v>0</v>
      </c>
      <c r="J779" s="44">
        <v>0</v>
      </c>
      <c r="K779" s="44">
        <v>3</v>
      </c>
      <c r="L779" s="44">
        <v>0</v>
      </c>
      <c r="M779" s="44">
        <v>0</v>
      </c>
      <c r="N779" s="44">
        <v>0</v>
      </c>
    </row>
    <row r="780" spans="1:14">
      <c r="A780" s="44" t="str">
        <f>VLOOKUP(E780,來源檔!B:C,2,0)</f>
        <v>次世代莫德納</v>
      </c>
      <c r="B780" s="44">
        <v>779</v>
      </c>
      <c r="C780" s="44" t="s">
        <v>287</v>
      </c>
      <c r="D780" s="44" t="s">
        <v>513</v>
      </c>
      <c r="E780" s="44" t="s">
        <v>516</v>
      </c>
      <c r="F780" s="44" t="s">
        <v>515</v>
      </c>
      <c r="G780" s="44">
        <v>1111122</v>
      </c>
      <c r="H780" s="44">
        <v>0</v>
      </c>
      <c r="I780" s="44">
        <v>20</v>
      </c>
      <c r="J780" s="44">
        <v>0</v>
      </c>
      <c r="K780" s="44">
        <v>5</v>
      </c>
      <c r="L780" s="44">
        <v>0</v>
      </c>
      <c r="M780" s="44">
        <v>0</v>
      </c>
      <c r="N780" s="44">
        <v>15</v>
      </c>
    </row>
    <row r="781" spans="1:14">
      <c r="A781" s="44" t="str">
        <f>VLOOKUP(E781,來源檔!B:C,2,0)</f>
        <v>Novavax</v>
      </c>
      <c r="B781" s="44">
        <v>780</v>
      </c>
      <c r="C781" s="44" t="s">
        <v>287</v>
      </c>
      <c r="D781" s="44" t="s">
        <v>519</v>
      </c>
      <c r="E781" s="44" t="s">
        <v>520</v>
      </c>
      <c r="F781" s="44" t="s">
        <v>515</v>
      </c>
      <c r="G781" s="44">
        <v>1111231</v>
      </c>
      <c r="H781" s="44">
        <v>4</v>
      </c>
      <c r="I781" s="44">
        <v>5</v>
      </c>
      <c r="J781" s="44">
        <v>0</v>
      </c>
      <c r="K781" s="44">
        <v>2</v>
      </c>
      <c r="L781" s="44">
        <v>0</v>
      </c>
      <c r="M781" s="44">
        <v>0</v>
      </c>
      <c r="N781" s="44">
        <v>7</v>
      </c>
    </row>
    <row r="782" spans="1:14">
      <c r="A782" s="44" t="str">
        <f>VLOOKUP(E782,來源檔!B:C,2,0)</f>
        <v>次世代莫德納</v>
      </c>
      <c r="B782" s="44">
        <v>781</v>
      </c>
      <c r="C782" s="44" t="s">
        <v>287</v>
      </c>
      <c r="D782" s="44" t="s">
        <v>513</v>
      </c>
      <c r="E782" s="44" t="s">
        <v>514</v>
      </c>
      <c r="F782" s="44" t="s">
        <v>515</v>
      </c>
      <c r="G782" s="44">
        <v>1111108</v>
      </c>
      <c r="H782" s="44">
        <v>11</v>
      </c>
      <c r="I782" s="44">
        <v>0</v>
      </c>
      <c r="J782" s="44">
        <v>0</v>
      </c>
      <c r="K782" s="44">
        <v>11</v>
      </c>
      <c r="L782" s="44">
        <v>0</v>
      </c>
      <c r="M782" s="44">
        <v>0</v>
      </c>
      <c r="N782" s="44">
        <v>0</v>
      </c>
    </row>
    <row r="783" spans="1:14">
      <c r="A783" s="44" t="str">
        <f>VLOOKUP(E783,來源檔!B:C,2,0)</f>
        <v>莫德納</v>
      </c>
      <c r="B783" s="44">
        <v>782</v>
      </c>
      <c r="C783" s="44" t="s">
        <v>430</v>
      </c>
      <c r="D783" s="44" t="s">
        <v>525</v>
      </c>
      <c r="E783" s="44" t="s">
        <v>537</v>
      </c>
      <c r="F783" s="44" t="s">
        <v>515</v>
      </c>
      <c r="G783" s="44">
        <v>1111122</v>
      </c>
      <c r="H783" s="44">
        <v>4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4</v>
      </c>
    </row>
    <row r="784" spans="1:14">
      <c r="A784" s="44" t="str">
        <f>VLOOKUP(E784,來源檔!B:C,2,0)</f>
        <v>成人BNT</v>
      </c>
      <c r="B784" s="44">
        <v>783</v>
      </c>
      <c r="C784" s="44" t="s">
        <v>430</v>
      </c>
      <c r="D784" s="44" t="s">
        <v>517</v>
      </c>
      <c r="E784" s="44" t="s">
        <v>543</v>
      </c>
      <c r="F784" s="44" t="s">
        <v>515</v>
      </c>
      <c r="G784" s="44">
        <v>1111116</v>
      </c>
      <c r="H784" s="44">
        <v>1</v>
      </c>
      <c r="I784" s="44">
        <v>0</v>
      </c>
      <c r="J784" s="44">
        <v>0</v>
      </c>
      <c r="K784" s="44">
        <v>1</v>
      </c>
      <c r="L784" s="44">
        <v>0</v>
      </c>
      <c r="M784" s="44">
        <v>0</v>
      </c>
      <c r="N784" s="44">
        <v>0</v>
      </c>
    </row>
    <row r="785" spans="1:14">
      <c r="A785" s="44" t="str">
        <f>VLOOKUP(E785,來源檔!B:C,2,0)</f>
        <v>兒童BNT(5歲至11歲)</v>
      </c>
      <c r="B785" s="44">
        <v>784</v>
      </c>
      <c r="C785" s="44" t="s">
        <v>430</v>
      </c>
      <c r="D785" s="44" t="s">
        <v>517</v>
      </c>
      <c r="E785" s="44" t="s">
        <v>518</v>
      </c>
      <c r="F785" s="44" t="s">
        <v>515</v>
      </c>
      <c r="G785" s="44">
        <v>1111220</v>
      </c>
      <c r="H785" s="44">
        <v>2</v>
      </c>
      <c r="I785" s="44">
        <v>0</v>
      </c>
      <c r="J785" s="44">
        <v>0</v>
      </c>
      <c r="K785" s="44">
        <v>2</v>
      </c>
      <c r="L785" s="44">
        <v>0</v>
      </c>
      <c r="M785" s="44">
        <v>0</v>
      </c>
      <c r="N785" s="44">
        <v>0</v>
      </c>
    </row>
    <row r="786" spans="1:14">
      <c r="A786" s="44" t="str">
        <f>VLOOKUP(E786,來源檔!B:C,2,0)</f>
        <v>Novavax</v>
      </c>
      <c r="B786" s="44">
        <v>785</v>
      </c>
      <c r="C786" s="44" t="s">
        <v>430</v>
      </c>
      <c r="D786" s="44" t="s">
        <v>519</v>
      </c>
      <c r="E786" s="44" t="s">
        <v>520</v>
      </c>
      <c r="F786" s="44" t="s">
        <v>515</v>
      </c>
      <c r="G786" s="44">
        <v>1111231</v>
      </c>
      <c r="H786" s="44">
        <v>3</v>
      </c>
      <c r="I786" s="44">
        <v>3</v>
      </c>
      <c r="J786" s="44">
        <v>0</v>
      </c>
      <c r="K786" s="44">
        <v>2</v>
      </c>
      <c r="L786" s="44">
        <v>0</v>
      </c>
      <c r="M786" s="44">
        <v>0</v>
      </c>
      <c r="N786" s="44">
        <v>4</v>
      </c>
    </row>
    <row r="787" spans="1:14">
      <c r="A787" s="44" t="str">
        <f>VLOOKUP(E787,來源檔!B:C,2,0)</f>
        <v>嬰幼兒BNT(6個月至4歲)</v>
      </c>
      <c r="B787" s="44">
        <v>786</v>
      </c>
      <c r="C787" s="44" t="s">
        <v>430</v>
      </c>
      <c r="D787" s="44" t="s">
        <v>517</v>
      </c>
      <c r="E787" s="44" t="s">
        <v>538</v>
      </c>
      <c r="F787" s="44" t="s">
        <v>515</v>
      </c>
      <c r="G787" s="44">
        <v>1120110</v>
      </c>
      <c r="H787" s="44">
        <v>0</v>
      </c>
      <c r="I787" s="44">
        <v>2</v>
      </c>
      <c r="J787" s="44">
        <v>0</v>
      </c>
      <c r="K787" s="44">
        <v>2</v>
      </c>
      <c r="L787" s="44">
        <v>0</v>
      </c>
      <c r="M787" s="44">
        <v>0</v>
      </c>
      <c r="N787" s="44">
        <v>0</v>
      </c>
    </row>
    <row r="788" spans="1:14">
      <c r="A788" s="44" t="str">
        <f>VLOOKUP(E788,來源檔!B:C,2,0)</f>
        <v>嬰幼兒BNT(6個月至4歲)</v>
      </c>
      <c r="B788" s="44">
        <v>787</v>
      </c>
      <c r="C788" s="44" t="s">
        <v>430</v>
      </c>
      <c r="D788" s="44" t="s">
        <v>517</v>
      </c>
      <c r="E788" s="44" t="s">
        <v>534</v>
      </c>
      <c r="F788" s="44" t="s">
        <v>515</v>
      </c>
      <c r="G788" s="44">
        <v>1111220</v>
      </c>
      <c r="H788" s="44">
        <v>1</v>
      </c>
      <c r="I788" s="44">
        <v>0</v>
      </c>
      <c r="J788" s="44">
        <v>0</v>
      </c>
      <c r="K788" s="44">
        <v>1</v>
      </c>
      <c r="L788" s="44">
        <v>0</v>
      </c>
      <c r="M788" s="44">
        <v>0</v>
      </c>
      <c r="N788" s="44">
        <v>0</v>
      </c>
    </row>
    <row r="789" spans="1:14">
      <c r="A789" s="44" t="str">
        <f>VLOOKUP(E789,來源檔!B:C,2,0)</f>
        <v>嬰幼兒莫德納(6個月至5歲)</v>
      </c>
      <c r="B789" s="44">
        <v>788</v>
      </c>
      <c r="C789" s="44" t="s">
        <v>430</v>
      </c>
      <c r="D789" s="44" t="s">
        <v>525</v>
      </c>
      <c r="E789" s="44" t="s">
        <v>533</v>
      </c>
      <c r="F789" s="44" t="s">
        <v>515</v>
      </c>
      <c r="G789" s="44">
        <v>1111122</v>
      </c>
      <c r="H789" s="44">
        <v>0</v>
      </c>
      <c r="I789" s="44">
        <v>3</v>
      </c>
      <c r="J789" s="44">
        <v>0</v>
      </c>
      <c r="K789" s="44">
        <v>0</v>
      </c>
      <c r="L789" s="44">
        <v>0</v>
      </c>
      <c r="M789" s="44">
        <v>0</v>
      </c>
      <c r="N789" s="44">
        <v>3</v>
      </c>
    </row>
    <row r="790" spans="1:14">
      <c r="A790" s="44" t="str">
        <f>VLOOKUP(E790,來源檔!B:C,2,0)</f>
        <v>次世代莫德納</v>
      </c>
      <c r="B790" s="44">
        <v>789</v>
      </c>
      <c r="C790" s="44" t="s">
        <v>430</v>
      </c>
      <c r="D790" s="44" t="s">
        <v>513</v>
      </c>
      <c r="E790" s="44" t="s">
        <v>514</v>
      </c>
      <c r="F790" s="44" t="s">
        <v>515</v>
      </c>
      <c r="G790" s="44">
        <v>1111108</v>
      </c>
      <c r="H790" s="44">
        <v>1</v>
      </c>
      <c r="I790" s="44">
        <v>0</v>
      </c>
      <c r="J790" s="44">
        <v>0</v>
      </c>
      <c r="K790" s="44">
        <v>1</v>
      </c>
      <c r="L790" s="44">
        <v>0</v>
      </c>
      <c r="M790" s="44">
        <v>0</v>
      </c>
      <c r="N790" s="44">
        <v>0</v>
      </c>
    </row>
    <row r="791" spans="1:14">
      <c r="A791" s="44" t="str">
        <f>VLOOKUP(E791,來源檔!B:C,2,0)</f>
        <v>次世代莫德納</v>
      </c>
      <c r="B791" s="44">
        <v>790</v>
      </c>
      <c r="C791" s="44" t="s">
        <v>430</v>
      </c>
      <c r="D791" s="44" t="s">
        <v>513</v>
      </c>
      <c r="E791" s="44" t="s">
        <v>516</v>
      </c>
      <c r="F791" s="44" t="s">
        <v>515</v>
      </c>
      <c r="G791" s="44">
        <v>1111122</v>
      </c>
      <c r="H791" s="44">
        <v>20</v>
      </c>
      <c r="I791" s="44">
        <v>50</v>
      </c>
      <c r="J791" s="44">
        <v>0</v>
      </c>
      <c r="K791" s="44">
        <v>37</v>
      </c>
      <c r="L791" s="44">
        <v>0</v>
      </c>
      <c r="M791" s="44">
        <v>0</v>
      </c>
      <c r="N791" s="44">
        <v>33</v>
      </c>
    </row>
    <row r="792" spans="1:14">
      <c r="A792" s="44" t="str">
        <f>VLOOKUP(E792,來源檔!B:C,2,0)</f>
        <v>嬰幼兒莫德納(6個月至5歲)</v>
      </c>
      <c r="B792" s="44">
        <v>791</v>
      </c>
      <c r="C792" s="44" t="s">
        <v>430</v>
      </c>
      <c r="D792" s="44" t="s">
        <v>525</v>
      </c>
      <c r="E792" s="44" t="s">
        <v>535</v>
      </c>
      <c r="F792" s="44" t="s">
        <v>515</v>
      </c>
      <c r="G792" s="44">
        <v>1111108</v>
      </c>
      <c r="H792" s="44">
        <v>5</v>
      </c>
      <c r="I792" s="44">
        <v>0</v>
      </c>
      <c r="J792" s="44">
        <v>0</v>
      </c>
      <c r="K792" s="44">
        <v>5</v>
      </c>
      <c r="L792" s="44">
        <v>0</v>
      </c>
      <c r="M792" s="44">
        <v>0</v>
      </c>
      <c r="N792" s="44">
        <v>0</v>
      </c>
    </row>
    <row r="793" spans="1:14">
      <c r="A793" s="44" t="str">
        <f>VLOOKUP(E793,來源檔!B:C,2,0)</f>
        <v>成人BNT</v>
      </c>
      <c r="B793" s="44">
        <v>792</v>
      </c>
      <c r="C793" s="44" t="s">
        <v>430</v>
      </c>
      <c r="D793" s="44" t="s">
        <v>517</v>
      </c>
      <c r="E793" s="44" t="s">
        <v>532</v>
      </c>
      <c r="F793" s="44" t="s">
        <v>515</v>
      </c>
      <c r="G793" s="44">
        <v>1111208</v>
      </c>
      <c r="H793" s="44">
        <v>0</v>
      </c>
      <c r="I793" s="44">
        <v>14</v>
      </c>
      <c r="J793" s="44">
        <v>7</v>
      </c>
      <c r="K793" s="44">
        <v>0</v>
      </c>
      <c r="L793" s="44">
        <v>0</v>
      </c>
      <c r="M793" s="44">
        <v>0</v>
      </c>
      <c r="N793" s="44">
        <v>7</v>
      </c>
    </row>
    <row r="794" spans="1:14">
      <c r="A794" s="44" t="str">
        <f>VLOOKUP(E794,來源檔!B:C,2,0)</f>
        <v>成人BNT</v>
      </c>
      <c r="B794" s="44">
        <v>793</v>
      </c>
      <c r="C794" s="44" t="s">
        <v>169</v>
      </c>
      <c r="D794" s="44" t="s">
        <v>517</v>
      </c>
      <c r="E794" s="44" t="s">
        <v>543</v>
      </c>
      <c r="F794" s="44" t="s">
        <v>515</v>
      </c>
      <c r="G794" s="44">
        <v>1111116</v>
      </c>
      <c r="H794" s="44">
        <v>13</v>
      </c>
      <c r="I794" s="44">
        <v>0</v>
      </c>
      <c r="J794" s="44">
        <v>8</v>
      </c>
      <c r="K794" s="44">
        <v>4</v>
      </c>
      <c r="L794" s="44">
        <v>0</v>
      </c>
      <c r="M794" s="44">
        <v>0</v>
      </c>
      <c r="N794" s="44">
        <v>1</v>
      </c>
    </row>
    <row r="795" spans="1:14">
      <c r="A795" s="44" t="str">
        <f>VLOOKUP(E795,來源檔!B:C,2,0)</f>
        <v>嬰幼兒莫德納(6個月至5歲)</v>
      </c>
      <c r="B795" s="44">
        <v>794</v>
      </c>
      <c r="C795" s="44" t="s">
        <v>169</v>
      </c>
      <c r="D795" s="44" t="s">
        <v>525</v>
      </c>
      <c r="E795" s="44" t="s">
        <v>533</v>
      </c>
      <c r="F795" s="44" t="s">
        <v>515</v>
      </c>
      <c r="G795" s="44">
        <v>1111122</v>
      </c>
      <c r="H795" s="44">
        <v>0</v>
      </c>
      <c r="I795" s="44">
        <v>25</v>
      </c>
      <c r="J795" s="44">
        <v>20</v>
      </c>
      <c r="K795" s="44">
        <v>5</v>
      </c>
      <c r="L795" s="44">
        <v>0</v>
      </c>
      <c r="M795" s="44">
        <v>0</v>
      </c>
      <c r="N795" s="44">
        <v>0</v>
      </c>
    </row>
    <row r="796" spans="1:14">
      <c r="A796" s="44" t="str">
        <f>VLOOKUP(E796,來源檔!B:C,2,0)</f>
        <v>嬰幼兒BNT(6個月至4歲)</v>
      </c>
      <c r="B796" s="44">
        <v>795</v>
      </c>
      <c r="C796" s="44" t="s">
        <v>169</v>
      </c>
      <c r="D796" s="44" t="s">
        <v>517</v>
      </c>
      <c r="E796" s="44" t="s">
        <v>540</v>
      </c>
      <c r="F796" s="44" t="s">
        <v>515</v>
      </c>
      <c r="G796" s="44">
        <v>1111114</v>
      </c>
      <c r="H796" s="44">
        <v>13</v>
      </c>
      <c r="I796" s="44">
        <v>8</v>
      </c>
      <c r="J796" s="44">
        <v>13</v>
      </c>
      <c r="K796" s="44">
        <v>8</v>
      </c>
      <c r="L796" s="44">
        <v>0</v>
      </c>
      <c r="M796" s="44">
        <v>0</v>
      </c>
      <c r="N796" s="44">
        <v>0</v>
      </c>
    </row>
    <row r="797" spans="1:14">
      <c r="A797" s="44" t="str">
        <f>VLOOKUP(E797,來源檔!B:C,2,0)</f>
        <v>嬰幼兒BNT(6個月至4歲)</v>
      </c>
      <c r="B797" s="44">
        <v>796</v>
      </c>
      <c r="C797" s="44" t="s">
        <v>169</v>
      </c>
      <c r="D797" s="44" t="s">
        <v>517</v>
      </c>
      <c r="E797" s="44" t="s">
        <v>534</v>
      </c>
      <c r="F797" s="44" t="s">
        <v>515</v>
      </c>
      <c r="G797" s="44">
        <v>1111220</v>
      </c>
      <c r="H797" s="44">
        <v>15</v>
      </c>
      <c r="I797" s="44">
        <v>0</v>
      </c>
      <c r="J797" s="44">
        <v>15</v>
      </c>
      <c r="K797" s="44">
        <v>0</v>
      </c>
      <c r="L797" s="44">
        <v>0</v>
      </c>
      <c r="M797" s="44">
        <v>0</v>
      </c>
      <c r="N797" s="44">
        <v>0</v>
      </c>
    </row>
    <row r="798" spans="1:14">
      <c r="A798" s="44" t="str">
        <f>VLOOKUP(E798,來源檔!B:C,2,0)</f>
        <v>次世代莫德納</v>
      </c>
      <c r="B798" s="44">
        <v>797</v>
      </c>
      <c r="C798" s="44" t="s">
        <v>169</v>
      </c>
      <c r="D798" s="44" t="s">
        <v>513</v>
      </c>
      <c r="E798" s="44" t="s">
        <v>514</v>
      </c>
      <c r="F798" s="44" t="s">
        <v>515</v>
      </c>
      <c r="G798" s="44">
        <v>1111108</v>
      </c>
      <c r="H798" s="44">
        <v>57</v>
      </c>
      <c r="I798" s="44">
        <v>0</v>
      </c>
      <c r="J798" s="44">
        <v>0</v>
      </c>
      <c r="K798" s="44">
        <v>57</v>
      </c>
      <c r="L798" s="44">
        <v>0</v>
      </c>
      <c r="M798" s="44">
        <v>0</v>
      </c>
      <c r="N798" s="44">
        <v>0</v>
      </c>
    </row>
    <row r="799" spans="1:14">
      <c r="A799" s="44" t="str">
        <f>VLOOKUP(E799,來源檔!B:C,2,0)</f>
        <v>嬰幼兒BNT(6個月至4歲)</v>
      </c>
      <c r="B799" s="44">
        <v>798</v>
      </c>
      <c r="C799" s="44" t="s">
        <v>169</v>
      </c>
      <c r="D799" s="44" t="s">
        <v>517</v>
      </c>
      <c r="E799" s="44" t="s">
        <v>539</v>
      </c>
      <c r="F799" s="44" t="s">
        <v>515</v>
      </c>
      <c r="G799" s="44">
        <v>1111128</v>
      </c>
      <c r="H799" s="44">
        <v>4</v>
      </c>
      <c r="I799" s="44">
        <v>0</v>
      </c>
      <c r="J799" s="44">
        <v>4</v>
      </c>
      <c r="K799" s="44">
        <v>0</v>
      </c>
      <c r="L799" s="44">
        <v>0</v>
      </c>
      <c r="M799" s="44">
        <v>0</v>
      </c>
      <c r="N799" s="44">
        <v>0</v>
      </c>
    </row>
    <row r="800" spans="1:14">
      <c r="A800" s="44" t="str">
        <f>VLOOKUP(E800,來源檔!B:C,2,0)</f>
        <v>莫德納</v>
      </c>
      <c r="B800" s="44">
        <v>799</v>
      </c>
      <c r="C800" s="44" t="s">
        <v>169</v>
      </c>
      <c r="D800" s="44" t="s">
        <v>525</v>
      </c>
      <c r="E800" s="44" t="s">
        <v>537</v>
      </c>
      <c r="F800" s="44" t="s">
        <v>515</v>
      </c>
      <c r="G800" s="44">
        <v>1111122</v>
      </c>
      <c r="H800" s="44">
        <v>4</v>
      </c>
      <c r="I800" s="44">
        <v>0</v>
      </c>
      <c r="J800" s="44">
        <v>0</v>
      </c>
      <c r="K800" s="44">
        <v>1</v>
      </c>
      <c r="L800" s="44">
        <v>0</v>
      </c>
      <c r="M800" s="44">
        <v>0</v>
      </c>
      <c r="N800" s="44">
        <v>3</v>
      </c>
    </row>
    <row r="801" spans="1:14">
      <c r="A801" s="44" t="str">
        <f>VLOOKUP(E801,來源檔!B:C,2,0)</f>
        <v>兒童BNT(5歲至11歲)</v>
      </c>
      <c r="B801" s="44">
        <v>800</v>
      </c>
      <c r="C801" s="44" t="s">
        <v>169</v>
      </c>
      <c r="D801" s="44" t="s">
        <v>517</v>
      </c>
      <c r="E801" s="44" t="s">
        <v>521</v>
      </c>
      <c r="F801" s="44" t="s">
        <v>515</v>
      </c>
      <c r="G801" s="44">
        <v>1111114</v>
      </c>
      <c r="H801" s="44">
        <v>15</v>
      </c>
      <c r="I801" s="44">
        <v>0</v>
      </c>
      <c r="J801" s="44">
        <v>10</v>
      </c>
      <c r="K801" s="44">
        <v>5</v>
      </c>
      <c r="L801" s="44">
        <v>0</v>
      </c>
      <c r="M801" s="44">
        <v>0</v>
      </c>
      <c r="N801" s="44">
        <v>0</v>
      </c>
    </row>
    <row r="802" spans="1:14">
      <c r="A802" s="44" t="str">
        <f>VLOOKUP(E802,來源檔!B:C,2,0)</f>
        <v>兒童BNT(5歲至11歲)</v>
      </c>
      <c r="B802" s="44">
        <v>801</v>
      </c>
      <c r="C802" s="44" t="s">
        <v>169</v>
      </c>
      <c r="D802" s="44" t="s">
        <v>517</v>
      </c>
      <c r="E802" s="44" t="s">
        <v>518</v>
      </c>
      <c r="F802" s="44" t="s">
        <v>515</v>
      </c>
      <c r="G802" s="44">
        <v>1111220</v>
      </c>
      <c r="H802" s="44">
        <v>9</v>
      </c>
      <c r="I802" s="44">
        <v>0</v>
      </c>
      <c r="J802" s="44">
        <v>9</v>
      </c>
      <c r="K802" s="44">
        <v>0</v>
      </c>
      <c r="L802" s="44">
        <v>0</v>
      </c>
      <c r="M802" s="44">
        <v>0</v>
      </c>
      <c r="N802" s="44">
        <v>0</v>
      </c>
    </row>
    <row r="803" spans="1:14">
      <c r="A803" s="44" t="str">
        <f>VLOOKUP(E803,來源檔!B:C,2,0)</f>
        <v>次世代莫德納</v>
      </c>
      <c r="B803" s="44">
        <v>802</v>
      </c>
      <c r="C803" s="44" t="s">
        <v>169</v>
      </c>
      <c r="D803" s="44" t="s">
        <v>513</v>
      </c>
      <c r="E803" s="44" t="s">
        <v>516</v>
      </c>
      <c r="F803" s="44" t="s">
        <v>515</v>
      </c>
      <c r="G803" s="44">
        <v>1111122</v>
      </c>
      <c r="H803" s="44">
        <v>50</v>
      </c>
      <c r="I803" s="44">
        <v>50</v>
      </c>
      <c r="J803" s="44">
        <v>0</v>
      </c>
      <c r="K803" s="44">
        <v>33</v>
      </c>
      <c r="L803" s="44">
        <v>0</v>
      </c>
      <c r="M803" s="44">
        <v>0</v>
      </c>
      <c r="N803" s="44">
        <v>67</v>
      </c>
    </row>
    <row r="804" spans="1:14">
      <c r="A804" s="44" t="str">
        <f>VLOOKUP(E804,來源檔!B:C,2,0)</f>
        <v>Novavax</v>
      </c>
      <c r="B804" s="44">
        <v>803</v>
      </c>
      <c r="C804" s="44" t="s">
        <v>169</v>
      </c>
      <c r="D804" s="44" t="s">
        <v>519</v>
      </c>
      <c r="E804" s="44" t="s">
        <v>520</v>
      </c>
      <c r="F804" s="44" t="s">
        <v>515</v>
      </c>
      <c r="G804" s="44">
        <v>1111231</v>
      </c>
      <c r="H804" s="44">
        <v>20</v>
      </c>
      <c r="I804" s="44">
        <v>0</v>
      </c>
      <c r="J804" s="44">
        <v>0</v>
      </c>
      <c r="K804" s="44">
        <v>1</v>
      </c>
      <c r="L804" s="44">
        <v>0</v>
      </c>
      <c r="M804" s="44">
        <v>0</v>
      </c>
      <c r="N804" s="44">
        <v>19</v>
      </c>
    </row>
    <row r="805" spans="1:14">
      <c r="A805" s="44" t="str">
        <f>VLOOKUP(E805,來源檔!B:C,2,0)</f>
        <v>兒童BNT(5歲至11歲)</v>
      </c>
      <c r="B805" s="44">
        <v>804</v>
      </c>
      <c r="C805" s="44" t="s">
        <v>169</v>
      </c>
      <c r="D805" s="44" t="s">
        <v>517</v>
      </c>
      <c r="E805" s="44" t="s">
        <v>522</v>
      </c>
      <c r="F805" s="44" t="s">
        <v>515</v>
      </c>
      <c r="G805" s="44">
        <v>1111107</v>
      </c>
      <c r="H805" s="44">
        <v>5</v>
      </c>
      <c r="I805" s="44">
        <v>0</v>
      </c>
      <c r="J805" s="44">
        <v>3</v>
      </c>
      <c r="K805" s="44">
        <v>2</v>
      </c>
      <c r="L805" s="44">
        <v>0</v>
      </c>
      <c r="M805" s="44">
        <v>0</v>
      </c>
      <c r="N805" s="44">
        <v>0</v>
      </c>
    </row>
    <row r="806" spans="1:14">
      <c r="A806" s="44" t="str">
        <f>VLOOKUP(E806,來源檔!B:C,2,0)</f>
        <v>次世代莫德納</v>
      </c>
      <c r="B806" s="44">
        <v>805</v>
      </c>
      <c r="C806" s="44" t="s">
        <v>172</v>
      </c>
      <c r="D806" s="44" t="s">
        <v>513</v>
      </c>
      <c r="E806" s="44" t="s">
        <v>516</v>
      </c>
      <c r="F806" s="44" t="s">
        <v>515</v>
      </c>
      <c r="G806" s="44">
        <v>1111122</v>
      </c>
      <c r="H806" s="44">
        <v>49</v>
      </c>
      <c r="I806" s="44">
        <v>10</v>
      </c>
      <c r="J806" s="44">
        <v>0</v>
      </c>
      <c r="K806" s="44">
        <v>44</v>
      </c>
      <c r="L806" s="44">
        <v>0</v>
      </c>
      <c r="M806" s="44">
        <v>0</v>
      </c>
      <c r="N806" s="44">
        <v>15</v>
      </c>
    </row>
    <row r="807" spans="1:14">
      <c r="A807" s="44" t="str">
        <f>VLOOKUP(E807,來源檔!B:C,2,0)</f>
        <v>Novavax</v>
      </c>
      <c r="B807" s="44">
        <v>806</v>
      </c>
      <c r="C807" s="44" t="s">
        <v>172</v>
      </c>
      <c r="D807" s="44" t="s">
        <v>519</v>
      </c>
      <c r="E807" s="44" t="s">
        <v>520</v>
      </c>
      <c r="F807" s="44" t="s">
        <v>515</v>
      </c>
      <c r="G807" s="44">
        <v>1111231</v>
      </c>
      <c r="H807" s="44">
        <v>4</v>
      </c>
      <c r="I807" s="44">
        <v>0</v>
      </c>
      <c r="J807" s="44">
        <v>0</v>
      </c>
      <c r="K807" s="44">
        <v>4</v>
      </c>
      <c r="L807" s="44">
        <v>0</v>
      </c>
      <c r="M807" s="44">
        <v>0</v>
      </c>
      <c r="N807" s="44">
        <v>0</v>
      </c>
    </row>
    <row r="808" spans="1:14">
      <c r="A808" s="44" t="str">
        <f>VLOOKUP(E808,來源檔!B:C,2,0)</f>
        <v>次世代莫德納</v>
      </c>
      <c r="B808" s="44">
        <v>807</v>
      </c>
      <c r="C808" s="44" t="s">
        <v>563</v>
      </c>
      <c r="D808" s="44" t="s">
        <v>513</v>
      </c>
      <c r="E808" s="44" t="s">
        <v>514</v>
      </c>
      <c r="F808" s="44" t="s">
        <v>515</v>
      </c>
      <c r="G808" s="44">
        <v>1111108</v>
      </c>
      <c r="H808" s="44">
        <v>4</v>
      </c>
      <c r="I808" s="44">
        <v>0</v>
      </c>
      <c r="J808" s="44">
        <v>0</v>
      </c>
      <c r="K808" s="44">
        <v>4</v>
      </c>
      <c r="L808" s="44">
        <v>0</v>
      </c>
      <c r="M808" s="44">
        <v>0</v>
      </c>
      <c r="N808" s="44">
        <v>0</v>
      </c>
    </row>
    <row r="809" spans="1:14">
      <c r="A809" s="44" t="str">
        <f>VLOOKUP(E809,來源檔!B:C,2,0)</f>
        <v>嬰幼兒莫德納(6個月至5歲)</v>
      </c>
      <c r="B809" s="44">
        <v>808</v>
      </c>
      <c r="C809" s="44" t="s">
        <v>37</v>
      </c>
      <c r="D809" s="44" t="s">
        <v>525</v>
      </c>
      <c r="E809" s="44" t="s">
        <v>533</v>
      </c>
      <c r="F809" s="44" t="s">
        <v>515</v>
      </c>
      <c r="G809" s="44">
        <v>1111122</v>
      </c>
      <c r="H809" s="44">
        <v>5</v>
      </c>
      <c r="I809" s="44">
        <v>6</v>
      </c>
      <c r="J809" s="44">
        <v>0</v>
      </c>
      <c r="K809" s="44">
        <v>8</v>
      </c>
      <c r="L809" s="44">
        <v>0</v>
      </c>
      <c r="M809" s="44">
        <v>0</v>
      </c>
      <c r="N809" s="44">
        <v>3</v>
      </c>
    </row>
    <row r="810" spans="1:14">
      <c r="A810" s="44" t="str">
        <f>VLOOKUP(E810,來源檔!B:C,2,0)</f>
        <v>嬰幼兒BNT(6個月至4歲)</v>
      </c>
      <c r="B810" s="44">
        <v>809</v>
      </c>
      <c r="C810" s="44" t="s">
        <v>37</v>
      </c>
      <c r="D810" s="44" t="s">
        <v>517</v>
      </c>
      <c r="E810" s="44" t="s">
        <v>539</v>
      </c>
      <c r="F810" s="44" t="s">
        <v>515</v>
      </c>
      <c r="G810" s="44">
        <v>1111128</v>
      </c>
      <c r="H810" s="44">
        <v>17</v>
      </c>
      <c r="I810" s="44">
        <v>0</v>
      </c>
      <c r="J810" s="44">
        <v>0</v>
      </c>
      <c r="K810" s="44">
        <v>13</v>
      </c>
      <c r="L810" s="44">
        <v>0</v>
      </c>
      <c r="M810" s="44">
        <v>0</v>
      </c>
      <c r="N810" s="44">
        <v>4</v>
      </c>
    </row>
    <row r="811" spans="1:14">
      <c r="A811" s="44" t="str">
        <f>VLOOKUP(E811,來源檔!B:C,2,0)</f>
        <v>成人BNT</v>
      </c>
      <c r="B811" s="44">
        <v>810</v>
      </c>
      <c r="C811" s="44" t="s">
        <v>37</v>
      </c>
      <c r="D811" s="44" t="s">
        <v>517</v>
      </c>
      <c r="E811" s="44" t="s">
        <v>532</v>
      </c>
      <c r="F811" s="44" t="s">
        <v>515</v>
      </c>
      <c r="G811" s="44">
        <v>1111208</v>
      </c>
      <c r="H811" s="44">
        <v>0</v>
      </c>
      <c r="I811" s="44">
        <v>25</v>
      </c>
      <c r="J811" s="44">
        <v>0</v>
      </c>
      <c r="K811" s="44">
        <v>0</v>
      </c>
      <c r="L811" s="44">
        <v>0</v>
      </c>
      <c r="M811" s="44">
        <v>0</v>
      </c>
      <c r="N811" s="44">
        <v>25</v>
      </c>
    </row>
    <row r="812" spans="1:14">
      <c r="A812" s="44" t="str">
        <f>VLOOKUP(E812,來源檔!B:C,2,0)</f>
        <v>次世代莫德納</v>
      </c>
      <c r="B812" s="44">
        <v>811</v>
      </c>
      <c r="C812" s="44" t="s">
        <v>37</v>
      </c>
      <c r="D812" s="44" t="s">
        <v>513</v>
      </c>
      <c r="E812" s="44" t="s">
        <v>516</v>
      </c>
      <c r="F812" s="44" t="s">
        <v>515</v>
      </c>
      <c r="G812" s="44">
        <v>1111122</v>
      </c>
      <c r="H812" s="44">
        <v>50</v>
      </c>
      <c r="I812" s="44">
        <v>45</v>
      </c>
      <c r="J812" s="44">
        <v>0</v>
      </c>
      <c r="K812" s="44">
        <v>59</v>
      </c>
      <c r="L812" s="44">
        <v>0</v>
      </c>
      <c r="M812" s="44">
        <v>0</v>
      </c>
      <c r="N812" s="44">
        <v>36</v>
      </c>
    </row>
    <row r="813" spans="1:14">
      <c r="A813" s="44" t="str">
        <f>VLOOKUP(E813,來源檔!B:C,2,0)</f>
        <v>嬰幼兒BNT(6個月至4歲)</v>
      </c>
      <c r="B813" s="44">
        <v>812</v>
      </c>
      <c r="C813" s="44" t="s">
        <v>37</v>
      </c>
      <c r="D813" s="44" t="s">
        <v>517</v>
      </c>
      <c r="E813" s="44" t="s">
        <v>538</v>
      </c>
      <c r="F813" s="44" t="s">
        <v>515</v>
      </c>
      <c r="G813" s="44">
        <v>1120110</v>
      </c>
      <c r="H813" s="44">
        <v>0</v>
      </c>
      <c r="I813" s="44">
        <v>10</v>
      </c>
      <c r="J813" s="44">
        <v>0</v>
      </c>
      <c r="K813" s="44">
        <v>0</v>
      </c>
      <c r="L813" s="44">
        <v>0</v>
      </c>
      <c r="M813" s="44">
        <v>0</v>
      </c>
      <c r="N813" s="44">
        <v>10</v>
      </c>
    </row>
    <row r="814" spans="1:14">
      <c r="A814" s="44" t="str">
        <f>VLOOKUP(E814,來源檔!B:C,2,0)</f>
        <v>次世代莫德納</v>
      </c>
      <c r="B814" s="44">
        <v>813</v>
      </c>
      <c r="C814" s="44" t="s">
        <v>37</v>
      </c>
      <c r="D814" s="44" t="s">
        <v>513</v>
      </c>
      <c r="E814" s="44" t="s">
        <v>536</v>
      </c>
      <c r="F814" s="44" t="s">
        <v>515</v>
      </c>
      <c r="G814" s="44">
        <v>1111205</v>
      </c>
      <c r="H814" s="44">
        <v>0</v>
      </c>
      <c r="I814" s="44">
        <v>10</v>
      </c>
      <c r="J814" s="44">
        <v>0</v>
      </c>
      <c r="K814" s="44">
        <v>0</v>
      </c>
      <c r="L814" s="44">
        <v>0</v>
      </c>
      <c r="M814" s="44">
        <v>0</v>
      </c>
      <c r="N814" s="44">
        <v>10</v>
      </c>
    </row>
    <row r="815" spans="1:14">
      <c r="A815" s="44" t="str">
        <f>VLOOKUP(E815,來源檔!B:C,2,0)</f>
        <v>成人BNT</v>
      </c>
      <c r="B815" s="44">
        <v>814</v>
      </c>
      <c r="C815" s="44" t="s">
        <v>37</v>
      </c>
      <c r="D815" s="44" t="s">
        <v>517</v>
      </c>
      <c r="E815" s="44" t="s">
        <v>543</v>
      </c>
      <c r="F815" s="44" t="s">
        <v>515</v>
      </c>
      <c r="G815" s="44">
        <v>1111116</v>
      </c>
      <c r="H815" s="44">
        <v>0</v>
      </c>
      <c r="I815" s="44">
        <v>15</v>
      </c>
      <c r="J815" s="44">
        <v>0</v>
      </c>
      <c r="K815" s="44">
        <v>12</v>
      </c>
      <c r="L815" s="44">
        <v>0</v>
      </c>
      <c r="M815" s="44">
        <v>0</v>
      </c>
      <c r="N815" s="44">
        <v>3</v>
      </c>
    </row>
    <row r="816" spans="1:14">
      <c r="A816" s="44" t="str">
        <f>VLOOKUP(E816,來源檔!B:C,2,0)</f>
        <v>Novavax</v>
      </c>
      <c r="B816" s="44">
        <v>815</v>
      </c>
      <c r="C816" s="44" t="s">
        <v>37</v>
      </c>
      <c r="D816" s="44" t="s">
        <v>519</v>
      </c>
      <c r="E816" s="44" t="s">
        <v>520</v>
      </c>
      <c r="F816" s="44" t="s">
        <v>515</v>
      </c>
      <c r="G816" s="44">
        <v>1111231</v>
      </c>
      <c r="H816" s="44">
        <v>18</v>
      </c>
      <c r="I816" s="44">
        <v>0</v>
      </c>
      <c r="J816" s="44">
        <v>0</v>
      </c>
      <c r="K816" s="44">
        <v>18</v>
      </c>
      <c r="L816" s="44">
        <v>0</v>
      </c>
      <c r="M816" s="44">
        <v>0</v>
      </c>
      <c r="N816" s="44">
        <v>0</v>
      </c>
    </row>
    <row r="817" spans="1:14">
      <c r="A817" s="44" t="str">
        <f>VLOOKUP(E817,來源檔!B:C,2,0)</f>
        <v>兒童BNT(5歲至11歲)</v>
      </c>
      <c r="B817" s="44">
        <v>816</v>
      </c>
      <c r="C817" s="44" t="s">
        <v>37</v>
      </c>
      <c r="D817" s="44" t="s">
        <v>517</v>
      </c>
      <c r="E817" s="44" t="s">
        <v>518</v>
      </c>
      <c r="F817" s="44" t="s">
        <v>515</v>
      </c>
      <c r="G817" s="44">
        <v>1111220</v>
      </c>
      <c r="H817" s="44">
        <v>1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1</v>
      </c>
    </row>
    <row r="818" spans="1:14">
      <c r="A818" s="44" t="str">
        <f>VLOOKUP(E818,來源檔!B:C,2,0)</f>
        <v>嬰幼兒BNT(6個月至4歲)</v>
      </c>
      <c r="B818" s="44">
        <v>817</v>
      </c>
      <c r="C818" s="44" t="s">
        <v>497</v>
      </c>
      <c r="D818" s="44" t="s">
        <v>517</v>
      </c>
      <c r="E818" s="44" t="s">
        <v>534</v>
      </c>
      <c r="F818" s="44" t="s">
        <v>515</v>
      </c>
      <c r="G818" s="44">
        <v>1111220</v>
      </c>
      <c r="H818" s="44">
        <v>0</v>
      </c>
      <c r="I818" s="44">
        <v>1</v>
      </c>
      <c r="J818" s="44">
        <v>0</v>
      </c>
      <c r="K818" s="44">
        <v>0</v>
      </c>
      <c r="L818" s="44">
        <v>0</v>
      </c>
      <c r="M818" s="44">
        <v>0</v>
      </c>
      <c r="N818" s="44">
        <v>1</v>
      </c>
    </row>
    <row r="819" spans="1:14">
      <c r="A819" s="44" t="str">
        <f>VLOOKUP(E819,來源檔!B:C,2,0)</f>
        <v>嬰幼兒莫德納(6個月至5歲)</v>
      </c>
      <c r="B819" s="44">
        <v>818</v>
      </c>
      <c r="C819" s="44" t="s">
        <v>497</v>
      </c>
      <c r="D819" s="44" t="s">
        <v>525</v>
      </c>
      <c r="E819" s="44" t="s">
        <v>533</v>
      </c>
      <c r="F819" s="44" t="s">
        <v>515</v>
      </c>
      <c r="G819" s="44">
        <v>1111122</v>
      </c>
      <c r="H819" s="44">
        <v>0</v>
      </c>
      <c r="I819" s="44">
        <v>2</v>
      </c>
      <c r="J819" s="44">
        <v>0</v>
      </c>
      <c r="K819" s="44">
        <v>1</v>
      </c>
      <c r="L819" s="44">
        <v>0</v>
      </c>
      <c r="M819" s="44">
        <v>0</v>
      </c>
      <c r="N819" s="44">
        <v>1</v>
      </c>
    </row>
    <row r="820" spans="1:14">
      <c r="A820" s="44" t="str">
        <f>VLOOKUP(E820,來源檔!B:C,2,0)</f>
        <v>嬰幼兒BNT(6個月至4歲)</v>
      </c>
      <c r="B820" s="44">
        <v>819</v>
      </c>
      <c r="C820" s="44" t="s">
        <v>497</v>
      </c>
      <c r="D820" s="44" t="s">
        <v>517</v>
      </c>
      <c r="E820" s="44" t="s">
        <v>540</v>
      </c>
      <c r="F820" s="44" t="s">
        <v>515</v>
      </c>
      <c r="G820" s="44">
        <v>1111114</v>
      </c>
      <c r="H820" s="44">
        <v>2</v>
      </c>
      <c r="I820" s="44">
        <v>0</v>
      </c>
      <c r="J820" s="44">
        <v>0</v>
      </c>
      <c r="K820" s="44">
        <v>2</v>
      </c>
      <c r="L820" s="44">
        <v>0</v>
      </c>
      <c r="M820" s="44">
        <v>0</v>
      </c>
      <c r="N820" s="44">
        <v>0</v>
      </c>
    </row>
    <row r="821" spans="1:14">
      <c r="A821" s="44" t="str">
        <f>VLOOKUP(E821,來源檔!B:C,2,0)</f>
        <v>次世代莫德納</v>
      </c>
      <c r="B821" s="44">
        <v>820</v>
      </c>
      <c r="C821" s="44" t="s">
        <v>497</v>
      </c>
      <c r="D821" s="44" t="s">
        <v>513</v>
      </c>
      <c r="E821" s="44" t="s">
        <v>516</v>
      </c>
      <c r="F821" s="44" t="s">
        <v>515</v>
      </c>
      <c r="G821" s="44">
        <v>1111122</v>
      </c>
      <c r="H821" s="44">
        <v>7</v>
      </c>
      <c r="I821" s="44">
        <v>1</v>
      </c>
      <c r="J821" s="44">
        <v>0</v>
      </c>
      <c r="K821" s="44">
        <v>8</v>
      </c>
      <c r="L821" s="44">
        <v>0</v>
      </c>
      <c r="M821" s="44">
        <v>0</v>
      </c>
      <c r="N821" s="44">
        <v>0</v>
      </c>
    </row>
    <row r="822" spans="1:14">
      <c r="A822" s="44" t="str">
        <f>VLOOKUP(E822,來源檔!B:C,2,0)</f>
        <v>成人BNT</v>
      </c>
      <c r="B822" s="44">
        <v>821</v>
      </c>
      <c r="C822" s="44" t="s">
        <v>497</v>
      </c>
      <c r="D822" s="44" t="s">
        <v>517</v>
      </c>
      <c r="E822" s="44" t="s">
        <v>543</v>
      </c>
      <c r="F822" s="44" t="s">
        <v>515</v>
      </c>
      <c r="G822" s="44">
        <v>1111116</v>
      </c>
      <c r="H822" s="44">
        <v>2</v>
      </c>
      <c r="I822" s="44">
        <v>0</v>
      </c>
      <c r="J822" s="44">
        <v>0</v>
      </c>
      <c r="K822" s="44">
        <v>2</v>
      </c>
      <c r="L822" s="44">
        <v>0</v>
      </c>
      <c r="M822" s="44">
        <v>0</v>
      </c>
      <c r="N822" s="44">
        <v>0</v>
      </c>
    </row>
    <row r="823" spans="1:14">
      <c r="A823" s="44" t="str">
        <f>VLOOKUP(E823,來源檔!B:C,2,0)</f>
        <v>嬰幼兒莫德納(6個月至5歲)</v>
      </c>
      <c r="B823" s="44">
        <v>822</v>
      </c>
      <c r="C823" s="44" t="s">
        <v>497</v>
      </c>
      <c r="D823" s="44" t="s">
        <v>525</v>
      </c>
      <c r="E823" s="44" t="s">
        <v>535</v>
      </c>
      <c r="F823" s="44" t="s">
        <v>515</v>
      </c>
      <c r="G823" s="44">
        <v>1111108</v>
      </c>
      <c r="H823" s="44">
        <v>1</v>
      </c>
      <c r="I823" s="44">
        <v>0</v>
      </c>
      <c r="J823" s="44">
        <v>0</v>
      </c>
      <c r="K823" s="44">
        <v>1</v>
      </c>
      <c r="L823" s="44">
        <v>0</v>
      </c>
      <c r="M823" s="44">
        <v>0</v>
      </c>
      <c r="N823" s="44">
        <v>0</v>
      </c>
    </row>
    <row r="824" spans="1:14">
      <c r="A824" s="44" t="str">
        <f>VLOOKUP(E824,來源檔!B:C,2,0)</f>
        <v>次世代莫德納</v>
      </c>
      <c r="B824" s="44">
        <v>823</v>
      </c>
      <c r="C824" s="44" t="s">
        <v>40</v>
      </c>
      <c r="D824" s="44" t="s">
        <v>513</v>
      </c>
      <c r="E824" s="44" t="s">
        <v>516</v>
      </c>
      <c r="F824" s="44" t="s">
        <v>515</v>
      </c>
      <c r="G824" s="44">
        <v>1111122</v>
      </c>
      <c r="H824" s="44">
        <v>15</v>
      </c>
      <c r="I824" s="44">
        <v>0</v>
      </c>
      <c r="J824" s="44">
        <v>0</v>
      </c>
      <c r="K824" s="44">
        <v>15</v>
      </c>
      <c r="L824" s="44">
        <v>0</v>
      </c>
      <c r="M824" s="44">
        <v>0</v>
      </c>
      <c r="N824" s="44">
        <v>0</v>
      </c>
    </row>
    <row r="825" spans="1:14">
      <c r="A825" s="44" t="str">
        <f>VLOOKUP(E825,來源檔!B:C,2,0)</f>
        <v>次世代莫德納</v>
      </c>
      <c r="B825" s="44">
        <v>824</v>
      </c>
      <c r="C825" s="44" t="s">
        <v>40</v>
      </c>
      <c r="D825" s="44" t="s">
        <v>513</v>
      </c>
      <c r="E825" s="44" t="s">
        <v>536</v>
      </c>
      <c r="F825" s="44" t="s">
        <v>515</v>
      </c>
      <c r="G825" s="44">
        <v>1111205</v>
      </c>
      <c r="H825" s="44">
        <v>0</v>
      </c>
      <c r="I825" s="44">
        <v>20</v>
      </c>
      <c r="J825" s="44">
        <v>0</v>
      </c>
      <c r="K825" s="44">
        <v>3</v>
      </c>
      <c r="L825" s="44">
        <v>0</v>
      </c>
      <c r="M825" s="44">
        <v>0</v>
      </c>
      <c r="N825" s="44">
        <v>17</v>
      </c>
    </row>
    <row r="826" spans="1:14">
      <c r="A826" s="44" t="str">
        <f>VLOOKUP(E826,來源檔!B:C,2,0)</f>
        <v>次世代莫德納</v>
      </c>
      <c r="B826" s="44">
        <v>825</v>
      </c>
      <c r="C826" s="44" t="s">
        <v>290</v>
      </c>
      <c r="D826" s="44" t="s">
        <v>513</v>
      </c>
      <c r="E826" s="44" t="s">
        <v>516</v>
      </c>
      <c r="F826" s="44" t="s">
        <v>515</v>
      </c>
      <c r="G826" s="44">
        <v>1111122</v>
      </c>
      <c r="H826" s="44">
        <v>0</v>
      </c>
      <c r="I826" s="44">
        <v>14</v>
      </c>
      <c r="J826" s="44">
        <v>0</v>
      </c>
      <c r="K826" s="44">
        <v>12</v>
      </c>
      <c r="L826" s="44">
        <v>0</v>
      </c>
      <c r="M826" s="44">
        <v>0</v>
      </c>
      <c r="N826" s="44">
        <v>2</v>
      </c>
    </row>
    <row r="827" spans="1:14">
      <c r="A827" s="44" t="str">
        <f>VLOOKUP(E827,來源檔!B:C,2,0)</f>
        <v>成人BNT</v>
      </c>
      <c r="B827" s="44">
        <v>826</v>
      </c>
      <c r="C827" s="44" t="s">
        <v>290</v>
      </c>
      <c r="D827" s="44" t="s">
        <v>517</v>
      </c>
      <c r="E827" s="44" t="s">
        <v>543</v>
      </c>
      <c r="F827" s="44" t="s">
        <v>515</v>
      </c>
      <c r="G827" s="44">
        <v>1111116</v>
      </c>
      <c r="H827" s="44">
        <v>0</v>
      </c>
      <c r="I827" s="44">
        <v>4</v>
      </c>
      <c r="J827" s="44">
        <v>2</v>
      </c>
      <c r="K827" s="44">
        <v>1</v>
      </c>
      <c r="L827" s="44">
        <v>0</v>
      </c>
      <c r="M827" s="44">
        <v>0</v>
      </c>
      <c r="N827" s="44">
        <v>1</v>
      </c>
    </row>
    <row r="828" spans="1:14">
      <c r="A828" s="44" t="str">
        <f>VLOOKUP(E828,來源檔!B:C,2,0)</f>
        <v>次世代莫德納</v>
      </c>
      <c r="B828" s="44">
        <v>827</v>
      </c>
      <c r="C828" s="44" t="s">
        <v>290</v>
      </c>
      <c r="D828" s="44" t="s">
        <v>513</v>
      </c>
      <c r="E828" s="44" t="s">
        <v>514</v>
      </c>
      <c r="F828" s="44" t="s">
        <v>515</v>
      </c>
      <c r="G828" s="44">
        <v>1111108</v>
      </c>
      <c r="H828" s="44">
        <v>9</v>
      </c>
      <c r="I828" s="44">
        <v>0</v>
      </c>
      <c r="J828" s="44">
        <v>0</v>
      </c>
      <c r="K828" s="44">
        <v>9</v>
      </c>
      <c r="L828" s="44">
        <v>0</v>
      </c>
      <c r="M828" s="44">
        <v>0</v>
      </c>
      <c r="N828" s="44">
        <v>0</v>
      </c>
    </row>
    <row r="829" spans="1:14">
      <c r="A829" s="44" t="str">
        <f>VLOOKUP(E829,來源檔!B:C,2,0)</f>
        <v>次世代莫德納</v>
      </c>
      <c r="B829" s="44">
        <v>828</v>
      </c>
      <c r="C829" s="44" t="s">
        <v>295</v>
      </c>
      <c r="D829" s="44" t="s">
        <v>513</v>
      </c>
      <c r="E829" s="44" t="s">
        <v>514</v>
      </c>
      <c r="F829" s="44" t="s">
        <v>515</v>
      </c>
      <c r="G829" s="44">
        <v>1111108</v>
      </c>
      <c r="H829" s="44">
        <v>7</v>
      </c>
      <c r="I829" s="44">
        <v>2</v>
      </c>
      <c r="J829" s="44">
        <v>0</v>
      </c>
      <c r="K829" s="44">
        <v>9</v>
      </c>
      <c r="L829" s="44">
        <v>0</v>
      </c>
      <c r="M829" s="44">
        <v>0</v>
      </c>
      <c r="N829" s="44">
        <v>0</v>
      </c>
    </row>
    <row r="830" spans="1:14">
      <c r="A830" s="44" t="str">
        <f>VLOOKUP(E830,來源檔!B:C,2,0)</f>
        <v>Novavax</v>
      </c>
      <c r="B830" s="44">
        <v>829</v>
      </c>
      <c r="C830" s="44" t="s">
        <v>295</v>
      </c>
      <c r="D830" s="44" t="s">
        <v>519</v>
      </c>
      <c r="E830" s="44" t="s">
        <v>520</v>
      </c>
      <c r="F830" s="44" t="s">
        <v>515</v>
      </c>
      <c r="G830" s="44">
        <v>1111231</v>
      </c>
      <c r="H830" s="44">
        <v>2</v>
      </c>
      <c r="I830" s="44">
        <v>0</v>
      </c>
      <c r="J830" s="44">
        <v>0</v>
      </c>
      <c r="K830" s="44">
        <v>1</v>
      </c>
      <c r="L830" s="44">
        <v>0</v>
      </c>
      <c r="M830" s="44">
        <v>0</v>
      </c>
      <c r="N830" s="44">
        <v>1</v>
      </c>
    </row>
    <row r="831" spans="1:14">
      <c r="A831" s="44" t="str">
        <f>VLOOKUP(E831,來源檔!B:C,2,0)</f>
        <v>次世代莫德納</v>
      </c>
      <c r="B831" s="44">
        <v>830</v>
      </c>
      <c r="C831" s="44" t="s">
        <v>295</v>
      </c>
      <c r="D831" s="44" t="s">
        <v>513</v>
      </c>
      <c r="E831" s="44" t="s">
        <v>516</v>
      </c>
      <c r="F831" s="44" t="s">
        <v>515</v>
      </c>
      <c r="G831" s="44">
        <v>1111122</v>
      </c>
      <c r="H831" s="44">
        <v>0</v>
      </c>
      <c r="I831" s="44">
        <v>5</v>
      </c>
      <c r="J831" s="44">
        <v>0</v>
      </c>
      <c r="K831" s="44">
        <v>4</v>
      </c>
      <c r="L831" s="44">
        <v>0</v>
      </c>
      <c r="M831" s="44">
        <v>0</v>
      </c>
      <c r="N831" s="44">
        <v>1</v>
      </c>
    </row>
    <row r="832" spans="1:14">
      <c r="A832" s="44" t="str">
        <f>VLOOKUP(E832,來源檔!B:C,2,0)</f>
        <v>嬰幼兒莫德納(6個月至5歲)</v>
      </c>
      <c r="B832" s="44">
        <v>831</v>
      </c>
      <c r="C832" s="44" t="s">
        <v>295</v>
      </c>
      <c r="D832" s="44" t="s">
        <v>525</v>
      </c>
      <c r="E832" s="44" t="s">
        <v>533</v>
      </c>
      <c r="F832" s="44" t="s">
        <v>515</v>
      </c>
      <c r="G832" s="44">
        <v>1111122</v>
      </c>
      <c r="H832" s="44">
        <v>0</v>
      </c>
      <c r="I832" s="44">
        <v>2</v>
      </c>
      <c r="J832" s="44">
        <v>0</v>
      </c>
      <c r="K832" s="44">
        <v>0</v>
      </c>
      <c r="L832" s="44">
        <v>0</v>
      </c>
      <c r="M832" s="44">
        <v>0</v>
      </c>
      <c r="N832" s="44">
        <v>2</v>
      </c>
    </row>
    <row r="833" spans="1:14">
      <c r="A833" s="44" t="str">
        <f>VLOOKUP(E833,來源檔!B:C,2,0)</f>
        <v>嬰幼兒BNT(6個月至4歲)</v>
      </c>
      <c r="B833" s="44">
        <v>832</v>
      </c>
      <c r="C833" s="44" t="s">
        <v>295</v>
      </c>
      <c r="D833" s="44" t="s">
        <v>517</v>
      </c>
      <c r="E833" s="44" t="s">
        <v>540</v>
      </c>
      <c r="F833" s="44" t="s">
        <v>515</v>
      </c>
      <c r="G833" s="44">
        <v>1111114</v>
      </c>
      <c r="H833" s="44">
        <v>2</v>
      </c>
      <c r="I833" s="44">
        <v>0</v>
      </c>
      <c r="J833" s="44">
        <v>0</v>
      </c>
      <c r="K833" s="44">
        <v>2</v>
      </c>
      <c r="L833" s="44">
        <v>0</v>
      </c>
      <c r="M833" s="44">
        <v>0</v>
      </c>
      <c r="N833" s="44">
        <v>0</v>
      </c>
    </row>
    <row r="834" spans="1:14">
      <c r="A834" s="44" t="str">
        <f>VLOOKUP(E834,來源檔!B:C,2,0)</f>
        <v>兒童BNT(5歲至11歲)</v>
      </c>
      <c r="B834" s="44">
        <v>833</v>
      </c>
      <c r="C834" s="44" t="s">
        <v>298</v>
      </c>
      <c r="D834" s="44" t="s">
        <v>517</v>
      </c>
      <c r="E834" s="44" t="s">
        <v>518</v>
      </c>
      <c r="F834" s="44" t="s">
        <v>515</v>
      </c>
      <c r="G834" s="44">
        <v>1111220</v>
      </c>
      <c r="H834" s="44">
        <v>4</v>
      </c>
      <c r="I834" s="44">
        <v>0</v>
      </c>
      <c r="J834" s="44">
        <v>0</v>
      </c>
      <c r="K834" s="44">
        <v>2</v>
      </c>
      <c r="L834" s="44">
        <v>0</v>
      </c>
      <c r="M834" s="44">
        <v>0</v>
      </c>
      <c r="N834" s="44">
        <v>2</v>
      </c>
    </row>
    <row r="835" spans="1:14">
      <c r="A835" s="44" t="str">
        <f>VLOOKUP(E835,來源檔!B:C,2,0)</f>
        <v>嬰幼兒莫德納(6個月至5歲)</v>
      </c>
      <c r="B835" s="44">
        <v>834</v>
      </c>
      <c r="C835" s="44" t="s">
        <v>298</v>
      </c>
      <c r="D835" s="44" t="s">
        <v>525</v>
      </c>
      <c r="E835" s="44" t="s">
        <v>535</v>
      </c>
      <c r="F835" s="44" t="s">
        <v>515</v>
      </c>
      <c r="G835" s="44">
        <v>1111108</v>
      </c>
      <c r="H835" s="44">
        <v>1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1</v>
      </c>
    </row>
    <row r="836" spans="1:14">
      <c r="A836" s="44" t="str">
        <f>VLOOKUP(E836,來源檔!B:C,2,0)</f>
        <v>嬰幼兒BNT(6個月至4歲)</v>
      </c>
      <c r="B836" s="44">
        <v>835</v>
      </c>
      <c r="C836" s="44" t="s">
        <v>298</v>
      </c>
      <c r="D836" s="44" t="s">
        <v>517</v>
      </c>
      <c r="E836" s="44" t="s">
        <v>540</v>
      </c>
      <c r="F836" s="44" t="s">
        <v>515</v>
      </c>
      <c r="G836" s="44">
        <v>1111114</v>
      </c>
      <c r="H836" s="44">
        <v>2</v>
      </c>
      <c r="I836" s="44">
        <v>0</v>
      </c>
      <c r="J836" s="44">
        <v>0</v>
      </c>
      <c r="K836" s="44">
        <v>2</v>
      </c>
      <c r="L836" s="44">
        <v>0</v>
      </c>
      <c r="M836" s="44">
        <v>0</v>
      </c>
      <c r="N836" s="44">
        <v>0</v>
      </c>
    </row>
    <row r="837" spans="1:14">
      <c r="A837" s="44" t="str">
        <f>VLOOKUP(E837,來源檔!B:C,2,0)</f>
        <v>Novavax</v>
      </c>
      <c r="B837" s="44">
        <v>836</v>
      </c>
      <c r="C837" s="44" t="s">
        <v>298</v>
      </c>
      <c r="D837" s="44" t="s">
        <v>519</v>
      </c>
      <c r="E837" s="44" t="s">
        <v>520</v>
      </c>
      <c r="F837" s="44" t="s">
        <v>515</v>
      </c>
      <c r="G837" s="44">
        <v>1111231</v>
      </c>
      <c r="H837" s="44">
        <v>3</v>
      </c>
      <c r="I837" s="44">
        <v>0</v>
      </c>
      <c r="J837" s="44">
        <v>0</v>
      </c>
      <c r="K837" s="44">
        <v>2</v>
      </c>
      <c r="L837" s="44">
        <v>0</v>
      </c>
      <c r="M837" s="44">
        <v>0</v>
      </c>
      <c r="N837" s="44">
        <v>1</v>
      </c>
    </row>
    <row r="838" spans="1:14">
      <c r="A838" s="44" t="str">
        <f>VLOOKUP(E838,來源檔!B:C,2,0)</f>
        <v>次世代莫德納</v>
      </c>
      <c r="B838" s="44">
        <v>837</v>
      </c>
      <c r="C838" s="44" t="s">
        <v>298</v>
      </c>
      <c r="D838" s="44" t="s">
        <v>513</v>
      </c>
      <c r="E838" s="44" t="s">
        <v>514</v>
      </c>
      <c r="F838" s="44" t="s">
        <v>515</v>
      </c>
      <c r="G838" s="44">
        <v>1111108</v>
      </c>
      <c r="H838" s="44">
        <v>15</v>
      </c>
      <c r="I838" s="44">
        <v>0</v>
      </c>
      <c r="J838" s="44">
        <v>2</v>
      </c>
      <c r="K838" s="44">
        <v>13</v>
      </c>
      <c r="L838" s="44">
        <v>0</v>
      </c>
      <c r="M838" s="44">
        <v>0</v>
      </c>
      <c r="N838" s="44">
        <v>0</v>
      </c>
    </row>
    <row r="839" spans="1:14">
      <c r="A839" s="44" t="str">
        <f>VLOOKUP(E839,來源檔!B:C,2,0)</f>
        <v>次世代莫德納</v>
      </c>
      <c r="B839" s="44">
        <v>838</v>
      </c>
      <c r="C839" s="44" t="s">
        <v>298</v>
      </c>
      <c r="D839" s="44" t="s">
        <v>513</v>
      </c>
      <c r="E839" s="44" t="s">
        <v>516</v>
      </c>
      <c r="F839" s="44" t="s">
        <v>515</v>
      </c>
      <c r="G839" s="44">
        <v>1111122</v>
      </c>
      <c r="H839" s="44">
        <v>0</v>
      </c>
      <c r="I839" s="44">
        <v>5</v>
      </c>
      <c r="J839" s="44">
        <v>2</v>
      </c>
      <c r="K839" s="44">
        <v>1</v>
      </c>
      <c r="L839" s="44">
        <v>0</v>
      </c>
      <c r="M839" s="44">
        <v>0</v>
      </c>
      <c r="N839" s="44">
        <v>2</v>
      </c>
    </row>
    <row r="840" spans="1:14">
      <c r="A840" s="44" t="str">
        <f>VLOOKUP(E840,來源檔!B:C,2,0)</f>
        <v>嬰幼兒莫德納(6個月至5歲)</v>
      </c>
      <c r="B840" s="44">
        <v>839</v>
      </c>
      <c r="C840" s="44" t="s">
        <v>298</v>
      </c>
      <c r="D840" s="44" t="s">
        <v>525</v>
      </c>
      <c r="E840" s="44" t="s">
        <v>533</v>
      </c>
      <c r="F840" s="44" t="s">
        <v>515</v>
      </c>
      <c r="G840" s="44">
        <v>1111122</v>
      </c>
      <c r="H840" s="44">
        <v>0</v>
      </c>
      <c r="I840" s="44">
        <v>2</v>
      </c>
      <c r="J840" s="44">
        <v>0</v>
      </c>
      <c r="K840" s="44">
        <v>0</v>
      </c>
      <c r="L840" s="44">
        <v>0</v>
      </c>
      <c r="M840" s="44">
        <v>0</v>
      </c>
      <c r="N840" s="44">
        <v>2</v>
      </c>
    </row>
    <row r="841" spans="1:14">
      <c r="A841" s="44" t="str">
        <f>VLOOKUP(E841,來源檔!B:C,2,0)</f>
        <v>兒童BNT(5歲至11歲)</v>
      </c>
      <c r="B841" s="44">
        <v>840</v>
      </c>
      <c r="C841" s="44" t="s">
        <v>564</v>
      </c>
      <c r="D841" s="44" t="s">
        <v>517</v>
      </c>
      <c r="E841" s="44" t="s">
        <v>521</v>
      </c>
      <c r="F841" s="44" t="s">
        <v>515</v>
      </c>
      <c r="G841" s="44">
        <v>1111114</v>
      </c>
      <c r="H841" s="44">
        <v>1</v>
      </c>
      <c r="I841" s="44">
        <v>0</v>
      </c>
      <c r="J841" s="44">
        <v>0</v>
      </c>
      <c r="K841" s="44">
        <v>1</v>
      </c>
      <c r="L841" s="44">
        <v>0</v>
      </c>
      <c r="M841" s="44">
        <v>0</v>
      </c>
      <c r="N841" s="44">
        <v>0</v>
      </c>
    </row>
    <row r="842" spans="1:14">
      <c r="A842" s="44" t="str">
        <f>VLOOKUP(E842,來源檔!B:C,2,0)</f>
        <v>次世代莫德納</v>
      </c>
      <c r="B842" s="44">
        <v>841</v>
      </c>
      <c r="C842" s="44" t="s">
        <v>175</v>
      </c>
      <c r="D842" s="44" t="s">
        <v>513</v>
      </c>
      <c r="E842" s="44" t="s">
        <v>516</v>
      </c>
      <c r="F842" s="44" t="s">
        <v>515</v>
      </c>
      <c r="G842" s="44">
        <v>1111122</v>
      </c>
      <c r="H842" s="44">
        <v>20</v>
      </c>
      <c r="I842" s="44">
        <v>0</v>
      </c>
      <c r="J842" s="44">
        <v>0</v>
      </c>
      <c r="K842" s="44">
        <v>4</v>
      </c>
      <c r="L842" s="44">
        <v>0</v>
      </c>
      <c r="M842" s="44">
        <v>0</v>
      </c>
      <c r="N842" s="44">
        <v>16</v>
      </c>
    </row>
    <row r="843" spans="1:14">
      <c r="A843" s="44" t="str">
        <f>VLOOKUP(E843,來源檔!B:C,2,0)</f>
        <v>次世代莫德納</v>
      </c>
      <c r="B843" s="44">
        <v>842</v>
      </c>
      <c r="C843" s="44" t="s">
        <v>175</v>
      </c>
      <c r="D843" s="44" t="s">
        <v>513</v>
      </c>
      <c r="E843" s="44" t="s">
        <v>514</v>
      </c>
      <c r="F843" s="44" t="s">
        <v>515</v>
      </c>
      <c r="G843" s="44">
        <v>1111108</v>
      </c>
      <c r="H843" s="44">
        <v>1</v>
      </c>
      <c r="I843" s="44">
        <v>0</v>
      </c>
      <c r="J843" s="44">
        <v>0</v>
      </c>
      <c r="K843" s="44">
        <v>1</v>
      </c>
      <c r="L843" s="44">
        <v>0</v>
      </c>
      <c r="M843" s="44">
        <v>0</v>
      </c>
      <c r="N843" s="44">
        <v>0</v>
      </c>
    </row>
    <row r="844" spans="1:14">
      <c r="A844" s="44" t="str">
        <f>VLOOKUP(E844,來源檔!B:C,2,0)</f>
        <v>成人BNT</v>
      </c>
      <c r="B844" s="44">
        <v>843</v>
      </c>
      <c r="C844" s="44" t="s">
        <v>175</v>
      </c>
      <c r="D844" s="44" t="s">
        <v>517</v>
      </c>
      <c r="E844" s="44" t="s">
        <v>543</v>
      </c>
      <c r="F844" s="44" t="s">
        <v>515</v>
      </c>
      <c r="G844" s="44">
        <v>1111116</v>
      </c>
      <c r="H844" s="44">
        <v>6</v>
      </c>
      <c r="I844" s="44">
        <v>0</v>
      </c>
      <c r="J844" s="44">
        <v>0</v>
      </c>
      <c r="K844" s="44">
        <v>5</v>
      </c>
      <c r="L844" s="44">
        <v>0</v>
      </c>
      <c r="M844" s="44">
        <v>0</v>
      </c>
      <c r="N844" s="44">
        <v>1</v>
      </c>
    </row>
    <row r="845" spans="1:14">
      <c r="A845" s="44" t="str">
        <f>VLOOKUP(E845,來源檔!B:C,2,0)</f>
        <v>Novavax</v>
      </c>
      <c r="B845" s="44">
        <v>844</v>
      </c>
      <c r="C845" s="44" t="s">
        <v>175</v>
      </c>
      <c r="D845" s="44" t="s">
        <v>519</v>
      </c>
      <c r="E845" s="44" t="s">
        <v>520</v>
      </c>
      <c r="F845" s="44" t="s">
        <v>515</v>
      </c>
      <c r="G845" s="44">
        <v>1111231</v>
      </c>
      <c r="H845" s="44">
        <v>8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8</v>
      </c>
    </row>
    <row r="846" spans="1:14">
      <c r="A846" s="44" t="str">
        <f>VLOOKUP(E846,來源檔!B:C,2,0)</f>
        <v>次世代莫德納</v>
      </c>
      <c r="B846" s="44">
        <v>845</v>
      </c>
      <c r="C846" s="44" t="s">
        <v>304</v>
      </c>
      <c r="D846" s="44" t="s">
        <v>513</v>
      </c>
      <c r="E846" s="44" t="s">
        <v>514</v>
      </c>
      <c r="F846" s="44" t="s">
        <v>515</v>
      </c>
      <c r="G846" s="44">
        <v>1111108</v>
      </c>
      <c r="H846" s="44">
        <v>216</v>
      </c>
      <c r="I846" s="44">
        <v>0</v>
      </c>
      <c r="J846" s="44">
        <v>137</v>
      </c>
      <c r="K846" s="44">
        <v>79</v>
      </c>
      <c r="L846" s="44">
        <v>0</v>
      </c>
      <c r="M846" s="44">
        <v>0</v>
      </c>
      <c r="N846" s="44">
        <v>0</v>
      </c>
    </row>
    <row r="847" spans="1:14">
      <c r="A847" s="44" t="str">
        <f>VLOOKUP(E847,來源檔!B:C,2,0)</f>
        <v>次世代莫德納</v>
      </c>
      <c r="B847" s="44">
        <v>846</v>
      </c>
      <c r="C847" s="44" t="s">
        <v>304</v>
      </c>
      <c r="D847" s="44" t="s">
        <v>513</v>
      </c>
      <c r="E847" s="44" t="s">
        <v>536</v>
      </c>
      <c r="F847" s="44" t="s">
        <v>515</v>
      </c>
      <c r="G847" s="44">
        <v>1111205</v>
      </c>
      <c r="H847" s="44">
        <v>0</v>
      </c>
      <c r="I847" s="44">
        <v>150</v>
      </c>
      <c r="J847" s="44">
        <v>0</v>
      </c>
      <c r="K847" s="44">
        <v>0</v>
      </c>
      <c r="L847" s="44">
        <v>0</v>
      </c>
      <c r="M847" s="44">
        <v>0</v>
      </c>
      <c r="N847" s="44">
        <v>150</v>
      </c>
    </row>
    <row r="848" spans="1:14">
      <c r="A848" s="44" t="str">
        <f>VLOOKUP(E848,來源檔!B:C,2,0)</f>
        <v>Novavax</v>
      </c>
      <c r="B848" s="44">
        <v>847</v>
      </c>
      <c r="C848" s="44" t="s">
        <v>45</v>
      </c>
      <c r="D848" s="44" t="s">
        <v>519</v>
      </c>
      <c r="E848" s="44" t="s">
        <v>520</v>
      </c>
      <c r="F848" s="44" t="s">
        <v>515</v>
      </c>
      <c r="G848" s="44">
        <v>1111231</v>
      </c>
      <c r="H848" s="44">
        <v>9</v>
      </c>
      <c r="I848" s="44">
        <v>0</v>
      </c>
      <c r="J848" s="44">
        <v>0</v>
      </c>
      <c r="K848" s="44">
        <v>1</v>
      </c>
      <c r="L848" s="44">
        <v>0</v>
      </c>
      <c r="M848" s="44">
        <v>0</v>
      </c>
      <c r="N848" s="44">
        <v>8</v>
      </c>
    </row>
    <row r="849" spans="1:14">
      <c r="A849" s="44" t="str">
        <f>VLOOKUP(E849,來源檔!B:C,2,0)</f>
        <v>成人BNT</v>
      </c>
      <c r="B849" s="44">
        <v>848</v>
      </c>
      <c r="C849" s="44" t="s">
        <v>45</v>
      </c>
      <c r="D849" s="44" t="s">
        <v>517</v>
      </c>
      <c r="E849" s="44" t="s">
        <v>543</v>
      </c>
      <c r="F849" s="44" t="s">
        <v>515</v>
      </c>
      <c r="G849" s="44">
        <v>1111116</v>
      </c>
      <c r="H849" s="44">
        <v>4</v>
      </c>
      <c r="I849" s="44">
        <v>0</v>
      </c>
      <c r="J849" s="44">
        <v>0</v>
      </c>
      <c r="K849" s="44">
        <v>4</v>
      </c>
      <c r="L849" s="44">
        <v>0</v>
      </c>
      <c r="M849" s="44">
        <v>0</v>
      </c>
      <c r="N849" s="44">
        <v>0</v>
      </c>
    </row>
    <row r="850" spans="1:14">
      <c r="A850" s="44" t="str">
        <f>VLOOKUP(E850,來源檔!B:C,2,0)</f>
        <v>次世代莫德納</v>
      </c>
      <c r="B850" s="44">
        <v>849</v>
      </c>
      <c r="C850" s="44" t="s">
        <v>45</v>
      </c>
      <c r="D850" s="44" t="s">
        <v>513</v>
      </c>
      <c r="E850" s="44" t="s">
        <v>516</v>
      </c>
      <c r="F850" s="44" t="s">
        <v>515</v>
      </c>
      <c r="G850" s="44">
        <v>1111122</v>
      </c>
      <c r="H850" s="44">
        <v>29</v>
      </c>
      <c r="I850" s="44">
        <v>30</v>
      </c>
      <c r="J850" s="44">
        <v>0</v>
      </c>
      <c r="K850" s="44">
        <v>35</v>
      </c>
      <c r="L850" s="44">
        <v>0</v>
      </c>
      <c r="M850" s="44">
        <v>0</v>
      </c>
      <c r="N850" s="44">
        <v>24</v>
      </c>
    </row>
    <row r="851" spans="1:14">
      <c r="A851" s="44" t="str">
        <f>VLOOKUP(E851,來源檔!B:C,2,0)</f>
        <v>莫德納</v>
      </c>
      <c r="B851" s="44">
        <v>850</v>
      </c>
      <c r="C851" s="44" t="s">
        <v>434</v>
      </c>
      <c r="D851" s="44" t="s">
        <v>525</v>
      </c>
      <c r="E851" s="44" t="s">
        <v>526</v>
      </c>
      <c r="F851" s="44" t="s">
        <v>515</v>
      </c>
      <c r="G851" s="44">
        <v>1111205</v>
      </c>
      <c r="H851" s="44">
        <v>0</v>
      </c>
      <c r="I851" s="44">
        <v>5</v>
      </c>
      <c r="J851" s="44">
        <v>0</v>
      </c>
      <c r="K851" s="44">
        <v>2</v>
      </c>
      <c r="L851" s="44">
        <v>0</v>
      </c>
      <c r="M851" s="44">
        <v>0</v>
      </c>
      <c r="N851" s="44">
        <v>3</v>
      </c>
    </row>
    <row r="852" spans="1:14">
      <c r="A852" s="44" t="str">
        <f>VLOOKUP(E852,來源檔!B:C,2,0)</f>
        <v>次世代莫德納</v>
      </c>
      <c r="B852" s="44">
        <v>851</v>
      </c>
      <c r="C852" s="44" t="s">
        <v>434</v>
      </c>
      <c r="D852" s="44" t="s">
        <v>513</v>
      </c>
      <c r="E852" s="44" t="s">
        <v>516</v>
      </c>
      <c r="F852" s="44" t="s">
        <v>515</v>
      </c>
      <c r="G852" s="44">
        <v>1111122</v>
      </c>
      <c r="H852" s="44">
        <v>3</v>
      </c>
      <c r="I852" s="44">
        <v>50</v>
      </c>
      <c r="J852" s="44">
        <v>0</v>
      </c>
      <c r="K852" s="44">
        <v>33</v>
      </c>
      <c r="L852" s="44">
        <v>0</v>
      </c>
      <c r="M852" s="44">
        <v>0</v>
      </c>
      <c r="N852" s="44">
        <v>20</v>
      </c>
    </row>
    <row r="853" spans="1:14">
      <c r="A853" s="44" t="str">
        <f>VLOOKUP(E853,來源檔!B:C,2,0)</f>
        <v>成人BNT</v>
      </c>
      <c r="B853" s="44">
        <v>852</v>
      </c>
      <c r="C853" s="44" t="s">
        <v>434</v>
      </c>
      <c r="D853" s="44" t="s">
        <v>517</v>
      </c>
      <c r="E853" s="44" t="s">
        <v>532</v>
      </c>
      <c r="F853" s="44" t="s">
        <v>515</v>
      </c>
      <c r="G853" s="44">
        <v>1111208</v>
      </c>
      <c r="H853" s="44">
        <v>0</v>
      </c>
      <c r="I853" s="44">
        <v>7</v>
      </c>
      <c r="J853" s="44">
        <v>0</v>
      </c>
      <c r="K853" s="44">
        <v>3</v>
      </c>
      <c r="L853" s="44">
        <v>0</v>
      </c>
      <c r="M853" s="44">
        <v>0</v>
      </c>
      <c r="N853" s="44">
        <v>4</v>
      </c>
    </row>
    <row r="854" spans="1:14">
      <c r="A854" s="44" t="str">
        <f>VLOOKUP(E854,來源檔!B:C,2,0)</f>
        <v>莫德納</v>
      </c>
      <c r="B854" s="44">
        <v>853</v>
      </c>
      <c r="C854" s="44" t="s">
        <v>434</v>
      </c>
      <c r="D854" s="44" t="s">
        <v>525</v>
      </c>
      <c r="E854" s="44" t="s">
        <v>537</v>
      </c>
      <c r="F854" s="44" t="s">
        <v>515</v>
      </c>
      <c r="G854" s="44">
        <v>1111122</v>
      </c>
      <c r="H854" s="44">
        <v>1</v>
      </c>
      <c r="I854" s="44">
        <v>0</v>
      </c>
      <c r="J854" s="44">
        <v>0</v>
      </c>
      <c r="K854" s="44">
        <v>1</v>
      </c>
      <c r="L854" s="44">
        <v>0</v>
      </c>
      <c r="M854" s="44">
        <v>0</v>
      </c>
      <c r="N854" s="44">
        <v>0</v>
      </c>
    </row>
    <row r="855" spans="1:14">
      <c r="A855" s="44" t="str">
        <f>VLOOKUP(E855,來源檔!B:C,2,0)</f>
        <v>嬰幼兒莫德納(6個月至5歲)</v>
      </c>
      <c r="B855" s="44">
        <v>854</v>
      </c>
      <c r="C855" s="44" t="s">
        <v>434</v>
      </c>
      <c r="D855" s="44" t="s">
        <v>525</v>
      </c>
      <c r="E855" s="44" t="s">
        <v>533</v>
      </c>
      <c r="F855" s="44" t="s">
        <v>515</v>
      </c>
      <c r="G855" s="44">
        <v>1111122</v>
      </c>
      <c r="H855" s="44">
        <v>4</v>
      </c>
      <c r="I855" s="44">
        <v>0</v>
      </c>
      <c r="J855" s="44">
        <v>0</v>
      </c>
      <c r="K855" s="44">
        <v>3</v>
      </c>
      <c r="L855" s="44">
        <v>0</v>
      </c>
      <c r="M855" s="44">
        <v>0</v>
      </c>
      <c r="N855" s="44">
        <v>1</v>
      </c>
    </row>
    <row r="856" spans="1:14">
      <c r="A856" s="44" t="str">
        <f>VLOOKUP(E856,來源檔!B:C,2,0)</f>
        <v>Novavax</v>
      </c>
      <c r="B856" s="44">
        <v>855</v>
      </c>
      <c r="C856" s="44" t="s">
        <v>434</v>
      </c>
      <c r="D856" s="44" t="s">
        <v>519</v>
      </c>
      <c r="E856" s="44" t="s">
        <v>520</v>
      </c>
      <c r="F856" s="44" t="s">
        <v>515</v>
      </c>
      <c r="G856" s="44">
        <v>1111231</v>
      </c>
      <c r="H856" s="44">
        <v>3</v>
      </c>
      <c r="I856" s="44">
        <v>0</v>
      </c>
      <c r="J856" s="44">
        <v>0</v>
      </c>
      <c r="K856" s="44">
        <v>2</v>
      </c>
      <c r="L856" s="44">
        <v>0</v>
      </c>
      <c r="M856" s="44">
        <v>0</v>
      </c>
      <c r="N856" s="44">
        <v>1</v>
      </c>
    </row>
    <row r="857" spans="1:14">
      <c r="A857" s="44" t="str">
        <f>VLOOKUP(E857,來源檔!B:C,2,0)</f>
        <v>次世代莫德納</v>
      </c>
      <c r="B857" s="44">
        <v>856</v>
      </c>
      <c r="C857" s="44" t="s">
        <v>397</v>
      </c>
      <c r="D857" s="44" t="s">
        <v>513</v>
      </c>
      <c r="E857" s="44" t="s">
        <v>536</v>
      </c>
      <c r="F857" s="44" t="s">
        <v>515</v>
      </c>
      <c r="G857" s="44">
        <v>1111205</v>
      </c>
      <c r="H857" s="44">
        <v>0</v>
      </c>
      <c r="I857" s="44">
        <v>20</v>
      </c>
      <c r="J857" s="44">
        <v>0</v>
      </c>
      <c r="K857" s="44">
        <v>6</v>
      </c>
      <c r="L857" s="44">
        <v>0</v>
      </c>
      <c r="M857" s="44">
        <v>0</v>
      </c>
      <c r="N857" s="44">
        <v>14</v>
      </c>
    </row>
    <row r="858" spans="1:14">
      <c r="A858" s="44" t="str">
        <f>VLOOKUP(E858,來源檔!B:C,2,0)</f>
        <v>次世代莫德納</v>
      </c>
      <c r="B858" s="44">
        <v>857</v>
      </c>
      <c r="C858" s="44" t="s">
        <v>397</v>
      </c>
      <c r="D858" s="44" t="s">
        <v>513</v>
      </c>
      <c r="E858" s="44" t="s">
        <v>516</v>
      </c>
      <c r="F858" s="44" t="s">
        <v>515</v>
      </c>
      <c r="G858" s="44">
        <v>1111122</v>
      </c>
      <c r="H858" s="44">
        <v>15</v>
      </c>
      <c r="I858" s="44">
        <v>10</v>
      </c>
      <c r="J858" s="44">
        <v>0</v>
      </c>
      <c r="K858" s="44">
        <v>25</v>
      </c>
      <c r="L858" s="44">
        <v>0</v>
      </c>
      <c r="M858" s="44">
        <v>0</v>
      </c>
      <c r="N858" s="44">
        <v>0</v>
      </c>
    </row>
    <row r="859" spans="1:14">
      <c r="A859" s="44" t="str">
        <f>VLOOKUP(E859,來源檔!B:C,2,0)</f>
        <v>嬰幼兒BNT(6個月至4歲)</v>
      </c>
      <c r="B859" s="44">
        <v>858</v>
      </c>
      <c r="C859" s="44" t="s">
        <v>134</v>
      </c>
      <c r="D859" s="44" t="s">
        <v>517</v>
      </c>
      <c r="E859" s="44" t="s">
        <v>538</v>
      </c>
      <c r="F859" s="44" t="s">
        <v>515</v>
      </c>
      <c r="G859" s="44">
        <v>1120110</v>
      </c>
      <c r="H859" s="44">
        <v>0</v>
      </c>
      <c r="I859" s="44">
        <v>7</v>
      </c>
      <c r="J859" s="44">
        <v>0</v>
      </c>
      <c r="K859" s="44">
        <v>0</v>
      </c>
      <c r="L859" s="44">
        <v>0</v>
      </c>
      <c r="M859" s="44">
        <v>0</v>
      </c>
      <c r="N859" s="44">
        <v>7</v>
      </c>
    </row>
    <row r="860" spans="1:14">
      <c r="A860" s="44" t="str">
        <f>VLOOKUP(E860,來源檔!B:C,2,0)</f>
        <v>兒童BNT(5歲至11歲)</v>
      </c>
      <c r="B860" s="44">
        <v>859</v>
      </c>
      <c r="C860" s="44" t="s">
        <v>134</v>
      </c>
      <c r="D860" s="44" t="s">
        <v>517</v>
      </c>
      <c r="E860" s="44" t="s">
        <v>530</v>
      </c>
      <c r="F860" s="44" t="s">
        <v>515</v>
      </c>
      <c r="G860" s="44">
        <v>1111128</v>
      </c>
      <c r="H860" s="44">
        <v>1</v>
      </c>
      <c r="I860" s="44">
        <v>0</v>
      </c>
      <c r="J860" s="44">
        <v>0</v>
      </c>
      <c r="K860" s="44">
        <v>1</v>
      </c>
      <c r="L860" s="44">
        <v>0</v>
      </c>
      <c r="M860" s="44">
        <v>0</v>
      </c>
      <c r="N860" s="44">
        <v>0</v>
      </c>
    </row>
    <row r="861" spans="1:14">
      <c r="A861" s="44" t="str">
        <f>VLOOKUP(E861,來源檔!B:C,2,0)</f>
        <v>嬰幼兒BNT(6個月至4歲)</v>
      </c>
      <c r="B861" s="44">
        <v>860</v>
      </c>
      <c r="C861" s="44" t="s">
        <v>134</v>
      </c>
      <c r="D861" s="44" t="s">
        <v>517</v>
      </c>
      <c r="E861" s="44" t="s">
        <v>540</v>
      </c>
      <c r="F861" s="44" t="s">
        <v>515</v>
      </c>
      <c r="G861" s="44">
        <v>1111114</v>
      </c>
      <c r="H861" s="44">
        <v>1</v>
      </c>
      <c r="I861" s="44">
        <v>0</v>
      </c>
      <c r="J861" s="44">
        <v>0</v>
      </c>
      <c r="K861" s="44">
        <v>1</v>
      </c>
      <c r="L861" s="44">
        <v>0</v>
      </c>
      <c r="M861" s="44">
        <v>0</v>
      </c>
      <c r="N861" s="44">
        <v>0</v>
      </c>
    </row>
    <row r="862" spans="1:14">
      <c r="A862" s="44" t="str">
        <f>VLOOKUP(E862,來源檔!B:C,2,0)</f>
        <v>成人BNT</v>
      </c>
      <c r="B862" s="44">
        <v>861</v>
      </c>
      <c r="C862" s="44" t="s">
        <v>134</v>
      </c>
      <c r="D862" s="44" t="s">
        <v>517</v>
      </c>
      <c r="E862" s="44" t="s">
        <v>532</v>
      </c>
      <c r="F862" s="44" t="s">
        <v>515</v>
      </c>
      <c r="G862" s="44">
        <v>1111208</v>
      </c>
      <c r="H862" s="44">
        <v>0</v>
      </c>
      <c r="I862" s="44">
        <v>3</v>
      </c>
      <c r="J862" s="44">
        <v>0</v>
      </c>
      <c r="K862" s="44">
        <v>1</v>
      </c>
      <c r="L862" s="44">
        <v>0</v>
      </c>
      <c r="M862" s="44">
        <v>0</v>
      </c>
      <c r="N862" s="44">
        <v>2</v>
      </c>
    </row>
    <row r="863" spans="1:14">
      <c r="A863" s="44" t="str">
        <f>VLOOKUP(E863,來源檔!B:C,2,0)</f>
        <v>次世代莫德納</v>
      </c>
      <c r="B863" s="44">
        <v>862</v>
      </c>
      <c r="C863" s="44" t="s">
        <v>134</v>
      </c>
      <c r="D863" s="44" t="s">
        <v>513</v>
      </c>
      <c r="E863" s="44" t="s">
        <v>516</v>
      </c>
      <c r="F863" s="44" t="s">
        <v>515</v>
      </c>
      <c r="G863" s="44">
        <v>1111122</v>
      </c>
      <c r="H863" s="44">
        <v>10</v>
      </c>
      <c r="I863" s="44">
        <v>10</v>
      </c>
      <c r="J863" s="44">
        <v>0</v>
      </c>
      <c r="K863" s="44">
        <v>17</v>
      </c>
      <c r="L863" s="44">
        <v>0</v>
      </c>
      <c r="M863" s="44">
        <v>0</v>
      </c>
      <c r="N863" s="44">
        <v>3</v>
      </c>
    </row>
    <row r="864" spans="1:14">
      <c r="A864" s="44" t="str">
        <f>VLOOKUP(E864,來源檔!B:C,2,0)</f>
        <v>嬰幼兒BNT(6個月至4歲)</v>
      </c>
      <c r="B864" s="44">
        <v>863</v>
      </c>
      <c r="C864" s="44" t="s">
        <v>134</v>
      </c>
      <c r="D864" s="44" t="s">
        <v>517</v>
      </c>
      <c r="E864" s="44" t="s">
        <v>539</v>
      </c>
      <c r="F864" s="44" t="s">
        <v>515</v>
      </c>
      <c r="G864" s="44">
        <v>1111128</v>
      </c>
      <c r="H864" s="44">
        <v>5</v>
      </c>
      <c r="I864" s="44">
        <v>0</v>
      </c>
      <c r="J864" s="44">
        <v>0</v>
      </c>
      <c r="K864" s="44">
        <v>4</v>
      </c>
      <c r="L864" s="44">
        <v>0</v>
      </c>
      <c r="M864" s="44">
        <v>0</v>
      </c>
      <c r="N864" s="44">
        <v>1</v>
      </c>
    </row>
    <row r="865" spans="1:14">
      <c r="A865" s="44" t="str">
        <f>VLOOKUP(E865,來源檔!B:C,2,0)</f>
        <v>兒童BNT(5歲至11歲)</v>
      </c>
      <c r="B865" s="44">
        <v>864</v>
      </c>
      <c r="C865" s="44" t="s">
        <v>134</v>
      </c>
      <c r="D865" s="44" t="s">
        <v>517</v>
      </c>
      <c r="E865" s="44" t="s">
        <v>518</v>
      </c>
      <c r="F865" s="44" t="s">
        <v>515</v>
      </c>
      <c r="G865" s="44">
        <v>1111220</v>
      </c>
      <c r="H865" s="44">
        <v>5</v>
      </c>
      <c r="I865" s="44">
        <v>0</v>
      </c>
      <c r="J865" s="44">
        <v>0</v>
      </c>
      <c r="K865" s="44">
        <v>3</v>
      </c>
      <c r="L865" s="44">
        <v>0</v>
      </c>
      <c r="M865" s="44">
        <v>0</v>
      </c>
      <c r="N865" s="44">
        <v>2</v>
      </c>
    </row>
    <row r="866" spans="1:14">
      <c r="A866" s="44" t="str">
        <f>VLOOKUP(E866,來源檔!B:C,2,0)</f>
        <v>莫德納</v>
      </c>
      <c r="B866" s="44">
        <v>865</v>
      </c>
      <c r="C866" s="44" t="s">
        <v>134</v>
      </c>
      <c r="D866" s="44" t="s">
        <v>525</v>
      </c>
      <c r="E866" s="44" t="s">
        <v>537</v>
      </c>
      <c r="F866" s="44" t="s">
        <v>515</v>
      </c>
      <c r="G866" s="44">
        <v>1111122</v>
      </c>
      <c r="H866" s="44">
        <v>1</v>
      </c>
      <c r="I866" s="44">
        <v>0</v>
      </c>
      <c r="J866" s="44">
        <v>0</v>
      </c>
      <c r="K866" s="44">
        <v>1</v>
      </c>
      <c r="L866" s="44">
        <v>0</v>
      </c>
      <c r="M866" s="44">
        <v>0</v>
      </c>
      <c r="N866" s="44">
        <v>0</v>
      </c>
    </row>
    <row r="867" spans="1:14">
      <c r="A867" s="44" t="str">
        <f>VLOOKUP(E867,來源檔!B:C,2,0)</f>
        <v>嬰幼兒莫德納(6個月至5歲)</v>
      </c>
      <c r="B867" s="44">
        <v>866</v>
      </c>
      <c r="C867" s="44" t="s">
        <v>134</v>
      </c>
      <c r="D867" s="44" t="s">
        <v>525</v>
      </c>
      <c r="E867" s="44" t="s">
        <v>533</v>
      </c>
      <c r="F867" s="44" t="s">
        <v>515</v>
      </c>
      <c r="G867" s="44">
        <v>1111122</v>
      </c>
      <c r="H867" s="44">
        <v>0</v>
      </c>
      <c r="I867" s="44">
        <v>1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</row>
    <row r="868" spans="1:14">
      <c r="A868" s="44" t="str">
        <f>VLOOKUP(E868,來源檔!B:C,2,0)</f>
        <v>Novavax</v>
      </c>
      <c r="B868" s="44">
        <v>867</v>
      </c>
      <c r="C868" s="44" t="s">
        <v>437</v>
      </c>
      <c r="D868" s="44" t="s">
        <v>519</v>
      </c>
      <c r="E868" s="44" t="s">
        <v>520</v>
      </c>
      <c r="F868" s="44" t="s">
        <v>515</v>
      </c>
      <c r="G868" s="44">
        <v>1111231</v>
      </c>
      <c r="H868" s="44">
        <v>1</v>
      </c>
      <c r="I868" s="44">
        <v>0</v>
      </c>
      <c r="J868" s="44">
        <v>0</v>
      </c>
      <c r="K868" s="44">
        <v>1</v>
      </c>
      <c r="L868" s="44">
        <v>0</v>
      </c>
      <c r="M868" s="44">
        <v>0</v>
      </c>
      <c r="N868" s="44">
        <v>0</v>
      </c>
    </row>
    <row r="869" spans="1:14">
      <c r="A869" s="44" t="str">
        <f>VLOOKUP(E869,來源檔!B:C,2,0)</f>
        <v>成人BNT</v>
      </c>
      <c r="B869" s="44">
        <v>868</v>
      </c>
      <c r="C869" s="44" t="s">
        <v>437</v>
      </c>
      <c r="D869" s="44" t="s">
        <v>517</v>
      </c>
      <c r="E869" s="44" t="s">
        <v>543</v>
      </c>
      <c r="F869" s="44" t="s">
        <v>515</v>
      </c>
      <c r="G869" s="44">
        <v>1111116</v>
      </c>
      <c r="H869" s="44">
        <v>5</v>
      </c>
      <c r="I869" s="44">
        <v>0</v>
      </c>
      <c r="J869" s="44">
        <v>0</v>
      </c>
      <c r="K869" s="44">
        <v>4</v>
      </c>
      <c r="L869" s="44">
        <v>0</v>
      </c>
      <c r="M869" s="44">
        <v>0</v>
      </c>
      <c r="N869" s="44">
        <v>1</v>
      </c>
    </row>
    <row r="870" spans="1:14">
      <c r="A870" s="44" t="str">
        <f>VLOOKUP(E870,來源檔!B:C,2,0)</f>
        <v>次世代莫德納</v>
      </c>
      <c r="B870" s="44">
        <v>869</v>
      </c>
      <c r="C870" s="44" t="s">
        <v>437</v>
      </c>
      <c r="D870" s="44" t="s">
        <v>513</v>
      </c>
      <c r="E870" s="44" t="s">
        <v>536</v>
      </c>
      <c r="F870" s="44" t="s">
        <v>515</v>
      </c>
      <c r="G870" s="44">
        <v>1111205</v>
      </c>
      <c r="H870" s="44">
        <v>0</v>
      </c>
      <c r="I870" s="44">
        <v>10</v>
      </c>
      <c r="J870" s="44">
        <v>0</v>
      </c>
      <c r="K870" s="44">
        <v>0</v>
      </c>
      <c r="L870" s="44">
        <v>0</v>
      </c>
      <c r="M870" s="44">
        <v>0</v>
      </c>
      <c r="N870" s="44">
        <v>10</v>
      </c>
    </row>
    <row r="871" spans="1:14">
      <c r="A871" s="44" t="str">
        <f>VLOOKUP(E871,來源檔!B:C,2,0)</f>
        <v>嬰幼兒莫德納(6個月至5歲)</v>
      </c>
      <c r="B871" s="44">
        <v>870</v>
      </c>
      <c r="C871" s="44" t="s">
        <v>437</v>
      </c>
      <c r="D871" s="44" t="s">
        <v>525</v>
      </c>
      <c r="E871" s="44" t="s">
        <v>533</v>
      </c>
      <c r="F871" s="44" t="s">
        <v>515</v>
      </c>
      <c r="G871" s="44">
        <v>1111122</v>
      </c>
      <c r="H871" s="44">
        <v>0</v>
      </c>
      <c r="I871" s="44">
        <v>2</v>
      </c>
      <c r="J871" s="44">
        <v>0</v>
      </c>
      <c r="K871" s="44">
        <v>0</v>
      </c>
      <c r="L871" s="44">
        <v>0</v>
      </c>
      <c r="M871" s="44">
        <v>0</v>
      </c>
      <c r="N871" s="44">
        <v>2</v>
      </c>
    </row>
    <row r="872" spans="1:14">
      <c r="A872" s="44" t="str">
        <f>VLOOKUP(E872,來源檔!B:C,2,0)</f>
        <v>次世代莫德納</v>
      </c>
      <c r="B872" s="44">
        <v>871</v>
      </c>
      <c r="C872" s="44" t="s">
        <v>437</v>
      </c>
      <c r="D872" s="44" t="s">
        <v>513</v>
      </c>
      <c r="E872" s="44" t="s">
        <v>514</v>
      </c>
      <c r="F872" s="44" t="s">
        <v>515</v>
      </c>
      <c r="G872" s="44">
        <v>1111108</v>
      </c>
      <c r="H872" s="44">
        <v>20</v>
      </c>
      <c r="I872" s="44">
        <v>0</v>
      </c>
      <c r="J872" s="44">
        <v>0</v>
      </c>
      <c r="K872" s="44">
        <v>20</v>
      </c>
      <c r="L872" s="44">
        <v>0</v>
      </c>
      <c r="M872" s="44">
        <v>0</v>
      </c>
      <c r="N872" s="44">
        <v>0</v>
      </c>
    </row>
    <row r="873" spans="1:14">
      <c r="A873" s="44" t="str">
        <f>VLOOKUP(E873,來源檔!B:C,2,0)</f>
        <v>成人BNT</v>
      </c>
      <c r="B873" s="44">
        <v>872</v>
      </c>
      <c r="C873" s="44" t="s">
        <v>437</v>
      </c>
      <c r="D873" s="44" t="s">
        <v>517</v>
      </c>
      <c r="E873" s="44" t="s">
        <v>532</v>
      </c>
      <c r="F873" s="44" t="s">
        <v>515</v>
      </c>
      <c r="G873" s="44">
        <v>1111208</v>
      </c>
      <c r="H873" s="44">
        <v>0</v>
      </c>
      <c r="I873" s="44">
        <v>7</v>
      </c>
      <c r="J873" s="44">
        <v>0</v>
      </c>
      <c r="K873" s="44">
        <v>0</v>
      </c>
      <c r="L873" s="44">
        <v>0</v>
      </c>
      <c r="M873" s="44">
        <v>0</v>
      </c>
      <c r="N873" s="44">
        <v>7</v>
      </c>
    </row>
    <row r="874" spans="1:14">
      <c r="A874" s="44" t="str">
        <f>VLOOKUP(E874,來源檔!B:C,2,0)</f>
        <v>次世代莫德納</v>
      </c>
      <c r="B874" s="44">
        <v>873</v>
      </c>
      <c r="C874" s="44" t="s">
        <v>437</v>
      </c>
      <c r="D874" s="44" t="s">
        <v>513</v>
      </c>
      <c r="E874" s="44" t="s">
        <v>516</v>
      </c>
      <c r="F874" s="44" t="s">
        <v>515</v>
      </c>
      <c r="G874" s="44">
        <v>1111122</v>
      </c>
      <c r="H874" s="44">
        <v>0</v>
      </c>
      <c r="I874" s="44">
        <v>10</v>
      </c>
      <c r="J874" s="44">
        <v>0</v>
      </c>
      <c r="K874" s="44">
        <v>9</v>
      </c>
      <c r="L874" s="44">
        <v>0</v>
      </c>
      <c r="M874" s="44">
        <v>0</v>
      </c>
      <c r="N874" s="44">
        <v>1</v>
      </c>
    </row>
    <row r="875" spans="1:14">
      <c r="A875" s="44" t="str">
        <f>VLOOKUP(E875,來源檔!B:C,2,0)</f>
        <v>兒童BNT(5歲至11歲)</v>
      </c>
      <c r="B875" s="44">
        <v>874</v>
      </c>
      <c r="C875" s="44" t="s">
        <v>437</v>
      </c>
      <c r="D875" s="44" t="s">
        <v>517</v>
      </c>
      <c r="E875" s="44" t="s">
        <v>518</v>
      </c>
      <c r="F875" s="44" t="s">
        <v>515</v>
      </c>
      <c r="G875" s="44">
        <v>1111220</v>
      </c>
      <c r="H875" s="44">
        <v>3</v>
      </c>
      <c r="I875" s="44">
        <v>0</v>
      </c>
      <c r="J875" s="44">
        <v>0</v>
      </c>
      <c r="K875" s="44">
        <v>1</v>
      </c>
      <c r="L875" s="44">
        <v>0</v>
      </c>
      <c r="M875" s="44">
        <v>0</v>
      </c>
      <c r="N875" s="44">
        <v>2</v>
      </c>
    </row>
    <row r="876" spans="1:14">
      <c r="A876" s="44" t="str">
        <f>VLOOKUP(E876,來源檔!B:C,2,0)</f>
        <v>次世代莫德納</v>
      </c>
      <c r="B876" s="44">
        <v>875</v>
      </c>
      <c r="C876" s="44" t="s">
        <v>400</v>
      </c>
      <c r="D876" s="44" t="s">
        <v>513</v>
      </c>
      <c r="E876" s="44" t="s">
        <v>514</v>
      </c>
      <c r="F876" s="44" t="s">
        <v>515</v>
      </c>
      <c r="G876" s="44">
        <v>1111108</v>
      </c>
      <c r="H876" s="44">
        <v>6</v>
      </c>
      <c r="I876" s="44">
        <v>0</v>
      </c>
      <c r="J876" s="44">
        <v>0</v>
      </c>
      <c r="K876" s="44">
        <v>6</v>
      </c>
      <c r="L876" s="44">
        <v>0</v>
      </c>
      <c r="M876" s="44">
        <v>0</v>
      </c>
      <c r="N876" s="44">
        <v>0</v>
      </c>
    </row>
    <row r="877" spans="1:14">
      <c r="A877" s="44" t="str">
        <f>VLOOKUP(E877,來源檔!B:C,2,0)</f>
        <v>次世代莫德納</v>
      </c>
      <c r="B877" s="44">
        <v>876</v>
      </c>
      <c r="C877" s="44" t="s">
        <v>400</v>
      </c>
      <c r="D877" s="44" t="s">
        <v>513</v>
      </c>
      <c r="E877" s="44" t="s">
        <v>516</v>
      </c>
      <c r="F877" s="44" t="s">
        <v>515</v>
      </c>
      <c r="G877" s="44">
        <v>1111122</v>
      </c>
      <c r="H877" s="44">
        <v>30</v>
      </c>
      <c r="I877" s="44">
        <v>0</v>
      </c>
      <c r="J877" s="44">
        <v>0</v>
      </c>
      <c r="K877" s="44">
        <v>30</v>
      </c>
      <c r="L877" s="44">
        <v>0</v>
      </c>
      <c r="M877" s="44">
        <v>0</v>
      </c>
      <c r="N877" s="44">
        <v>0</v>
      </c>
    </row>
    <row r="878" spans="1:14">
      <c r="A878" s="44" t="str">
        <f>VLOOKUP(E878,來源檔!B:C,2,0)</f>
        <v>Novavax</v>
      </c>
      <c r="B878" s="44">
        <v>877</v>
      </c>
      <c r="C878" s="44" t="s">
        <v>400</v>
      </c>
      <c r="D878" s="44" t="s">
        <v>519</v>
      </c>
      <c r="E878" s="44" t="s">
        <v>520</v>
      </c>
      <c r="F878" s="44" t="s">
        <v>515</v>
      </c>
      <c r="G878" s="44">
        <v>1111231</v>
      </c>
      <c r="H878" s="44">
        <v>4</v>
      </c>
      <c r="I878" s="44">
        <v>0</v>
      </c>
      <c r="J878" s="44">
        <v>0</v>
      </c>
      <c r="K878" s="44">
        <v>3</v>
      </c>
      <c r="L878" s="44">
        <v>0</v>
      </c>
      <c r="M878" s="44">
        <v>0</v>
      </c>
      <c r="N878" s="44">
        <v>1</v>
      </c>
    </row>
    <row r="879" spans="1:14">
      <c r="A879" s="44" t="str">
        <f>VLOOKUP(E879,來源檔!B:C,2,0)</f>
        <v>兒童BNT(5歲至11歲)</v>
      </c>
      <c r="B879" s="44">
        <v>878</v>
      </c>
      <c r="C879" s="44" t="s">
        <v>400</v>
      </c>
      <c r="D879" s="44" t="s">
        <v>517</v>
      </c>
      <c r="E879" s="44" t="s">
        <v>518</v>
      </c>
      <c r="F879" s="44" t="s">
        <v>515</v>
      </c>
      <c r="G879" s="44">
        <v>1111220</v>
      </c>
      <c r="H879" s="44">
        <v>0</v>
      </c>
      <c r="I879" s="44">
        <v>3</v>
      </c>
      <c r="J879" s="44">
        <v>0</v>
      </c>
      <c r="K879" s="44">
        <v>2</v>
      </c>
      <c r="L879" s="44">
        <v>0</v>
      </c>
      <c r="M879" s="44">
        <v>0</v>
      </c>
      <c r="N879" s="44">
        <v>1</v>
      </c>
    </row>
    <row r="880" spans="1:14">
      <c r="A880" s="44" t="str">
        <f>VLOOKUP(E880,來源檔!B:C,2,0)</f>
        <v>嬰幼兒莫德納(6個月至5歲)</v>
      </c>
      <c r="B880" s="44">
        <v>879</v>
      </c>
      <c r="C880" s="44" t="s">
        <v>400</v>
      </c>
      <c r="D880" s="44" t="s">
        <v>525</v>
      </c>
      <c r="E880" s="44" t="s">
        <v>533</v>
      </c>
      <c r="F880" s="44" t="s">
        <v>515</v>
      </c>
      <c r="G880" s="44">
        <v>1111122</v>
      </c>
      <c r="H880" s="44">
        <v>10</v>
      </c>
      <c r="I880" s="44">
        <v>5</v>
      </c>
      <c r="J880" s="44">
        <v>0</v>
      </c>
      <c r="K880" s="44">
        <v>6</v>
      </c>
      <c r="L880" s="44">
        <v>0</v>
      </c>
      <c r="M880" s="44">
        <v>0</v>
      </c>
      <c r="N880" s="44">
        <v>9</v>
      </c>
    </row>
    <row r="881" spans="1:14">
      <c r="A881" s="44" t="str">
        <f>VLOOKUP(E881,來源檔!B:C,2,0)</f>
        <v>次世代莫德納</v>
      </c>
      <c r="B881" s="44">
        <v>880</v>
      </c>
      <c r="C881" s="44" t="s">
        <v>400</v>
      </c>
      <c r="D881" s="44" t="s">
        <v>513</v>
      </c>
      <c r="E881" s="44" t="s">
        <v>536</v>
      </c>
      <c r="F881" s="44" t="s">
        <v>515</v>
      </c>
      <c r="G881" s="44">
        <v>1111205</v>
      </c>
      <c r="H881" s="44">
        <v>0</v>
      </c>
      <c r="I881" s="44">
        <v>40</v>
      </c>
      <c r="J881" s="44">
        <v>0</v>
      </c>
      <c r="K881" s="44">
        <v>0</v>
      </c>
      <c r="L881" s="44">
        <v>0</v>
      </c>
      <c r="M881" s="44">
        <v>0</v>
      </c>
      <c r="N881" s="44">
        <v>40</v>
      </c>
    </row>
    <row r="882" spans="1:14">
      <c r="A882" s="44" t="str">
        <f>VLOOKUP(E882,來源檔!B:C,2,0)</f>
        <v>嬰幼兒BNT(6個月至4歲)</v>
      </c>
      <c r="B882" s="44">
        <v>881</v>
      </c>
      <c r="C882" s="44" t="s">
        <v>400</v>
      </c>
      <c r="D882" s="44" t="s">
        <v>517</v>
      </c>
      <c r="E882" s="44" t="s">
        <v>538</v>
      </c>
      <c r="F882" s="44" t="s">
        <v>515</v>
      </c>
      <c r="G882" s="44">
        <v>1120110</v>
      </c>
      <c r="H882" s="44">
        <v>0</v>
      </c>
      <c r="I882" s="44">
        <v>3</v>
      </c>
      <c r="J882" s="44">
        <v>0</v>
      </c>
      <c r="K882" s="44">
        <v>0</v>
      </c>
      <c r="L882" s="44">
        <v>0</v>
      </c>
      <c r="M882" s="44">
        <v>0</v>
      </c>
      <c r="N882" s="44">
        <v>3</v>
      </c>
    </row>
    <row r="883" spans="1:14">
      <c r="A883" s="44" t="str">
        <f>VLOOKUP(E883,來源檔!B:C,2,0)</f>
        <v>嬰幼兒BNT(6個月至4歲)</v>
      </c>
      <c r="B883" s="44">
        <v>882</v>
      </c>
      <c r="C883" s="44" t="s">
        <v>400</v>
      </c>
      <c r="D883" s="44" t="s">
        <v>517</v>
      </c>
      <c r="E883" s="44" t="s">
        <v>539</v>
      </c>
      <c r="F883" s="44" t="s">
        <v>515</v>
      </c>
      <c r="G883" s="44">
        <v>1111128</v>
      </c>
      <c r="H883" s="44">
        <v>3</v>
      </c>
      <c r="I883" s="44">
        <v>0</v>
      </c>
      <c r="J883" s="44">
        <v>0</v>
      </c>
      <c r="K883" s="44">
        <v>3</v>
      </c>
      <c r="L883" s="44">
        <v>0</v>
      </c>
      <c r="M883" s="44">
        <v>0</v>
      </c>
      <c r="N883" s="44">
        <v>0</v>
      </c>
    </row>
    <row r="884" spans="1:14">
      <c r="A884" s="44" t="str">
        <f>VLOOKUP(E884,來源檔!B:C,2,0)</f>
        <v>嬰幼兒莫德納(6個月至5歲)</v>
      </c>
      <c r="B884" s="44">
        <v>883</v>
      </c>
      <c r="C884" s="44" t="s">
        <v>400</v>
      </c>
      <c r="D884" s="44" t="s">
        <v>525</v>
      </c>
      <c r="E884" s="44" t="s">
        <v>535</v>
      </c>
      <c r="F884" s="44" t="s">
        <v>515</v>
      </c>
      <c r="G884" s="44">
        <v>1111108</v>
      </c>
      <c r="H884" s="44">
        <v>3</v>
      </c>
      <c r="I884" s="44">
        <v>0</v>
      </c>
      <c r="J884" s="44">
        <v>0</v>
      </c>
      <c r="K884" s="44">
        <v>3</v>
      </c>
      <c r="L884" s="44">
        <v>0</v>
      </c>
      <c r="M884" s="44">
        <v>0</v>
      </c>
      <c r="N884" s="44">
        <v>0</v>
      </c>
    </row>
    <row r="885" spans="1:14">
      <c r="A885" s="44" t="str">
        <f>VLOOKUP(E885,來源檔!B:C,2,0)</f>
        <v>兒童BNT(5歲至11歲)</v>
      </c>
      <c r="B885" s="44">
        <v>884</v>
      </c>
      <c r="C885" s="44" t="s">
        <v>400</v>
      </c>
      <c r="D885" s="44" t="s">
        <v>517</v>
      </c>
      <c r="E885" s="44" t="s">
        <v>522</v>
      </c>
      <c r="F885" s="44" t="s">
        <v>515</v>
      </c>
      <c r="G885" s="44">
        <v>1111107</v>
      </c>
      <c r="H885" s="44">
        <v>10</v>
      </c>
      <c r="I885" s="44">
        <v>0</v>
      </c>
      <c r="J885" s="44">
        <v>0</v>
      </c>
      <c r="K885" s="44">
        <v>10</v>
      </c>
      <c r="L885" s="44">
        <v>0</v>
      </c>
      <c r="M885" s="44">
        <v>0</v>
      </c>
      <c r="N885" s="44">
        <v>0</v>
      </c>
    </row>
    <row r="886" spans="1:14">
      <c r="A886" s="44" t="str">
        <f>VLOOKUP(E886,來源檔!B:C,2,0)</f>
        <v>嬰幼兒BNT(6個月至4歲)</v>
      </c>
      <c r="B886" s="44">
        <v>885</v>
      </c>
      <c r="C886" s="44" t="s">
        <v>400</v>
      </c>
      <c r="D886" s="44" t="s">
        <v>517</v>
      </c>
      <c r="E886" s="44" t="s">
        <v>534</v>
      </c>
      <c r="F886" s="44" t="s">
        <v>515</v>
      </c>
      <c r="G886" s="44">
        <v>1111220</v>
      </c>
      <c r="H886" s="44">
        <v>3</v>
      </c>
      <c r="I886" s="44">
        <v>0</v>
      </c>
      <c r="J886" s="44">
        <v>0</v>
      </c>
      <c r="K886" s="44">
        <v>2</v>
      </c>
      <c r="L886" s="44">
        <v>0</v>
      </c>
      <c r="M886" s="44">
        <v>0</v>
      </c>
      <c r="N886" s="44">
        <v>1</v>
      </c>
    </row>
    <row r="887" spans="1:14">
      <c r="A887" s="44" t="str">
        <f>VLOOKUP(E887,來源檔!B:C,2,0)</f>
        <v>次世代莫德納</v>
      </c>
      <c r="B887" s="44">
        <v>886</v>
      </c>
      <c r="C887" s="44" t="s">
        <v>498</v>
      </c>
      <c r="D887" s="44" t="s">
        <v>513</v>
      </c>
      <c r="E887" s="44" t="s">
        <v>514</v>
      </c>
      <c r="F887" s="44" t="s">
        <v>515</v>
      </c>
      <c r="G887" s="44">
        <v>1111108</v>
      </c>
      <c r="H887" s="44">
        <v>33</v>
      </c>
      <c r="I887" s="44">
        <v>10</v>
      </c>
      <c r="J887" s="44">
        <v>23</v>
      </c>
      <c r="K887" s="44">
        <v>20</v>
      </c>
      <c r="L887" s="44">
        <v>0</v>
      </c>
      <c r="M887" s="44">
        <v>0</v>
      </c>
      <c r="N887" s="44">
        <v>0</v>
      </c>
    </row>
    <row r="888" spans="1:14">
      <c r="A888" s="44" t="str">
        <f>VLOOKUP(E888,來源檔!B:C,2,0)</f>
        <v>Novavax</v>
      </c>
      <c r="B888" s="44">
        <v>887</v>
      </c>
      <c r="C888" s="44" t="s">
        <v>498</v>
      </c>
      <c r="D888" s="44" t="s">
        <v>519</v>
      </c>
      <c r="E888" s="44" t="s">
        <v>520</v>
      </c>
      <c r="F888" s="44" t="s">
        <v>515</v>
      </c>
      <c r="G888" s="44">
        <v>1111231</v>
      </c>
      <c r="H888" s="44">
        <v>26</v>
      </c>
      <c r="I888" s="44">
        <v>0</v>
      </c>
      <c r="J888" s="44">
        <v>0</v>
      </c>
      <c r="K888" s="44">
        <v>6</v>
      </c>
      <c r="L888" s="44">
        <v>0</v>
      </c>
      <c r="M888" s="44">
        <v>0</v>
      </c>
      <c r="N888" s="44">
        <v>20</v>
      </c>
    </row>
    <row r="889" spans="1:14">
      <c r="A889" s="44" t="str">
        <f>VLOOKUP(E889,來源檔!B:C,2,0)</f>
        <v>次世代莫德納</v>
      </c>
      <c r="B889" s="44">
        <v>888</v>
      </c>
      <c r="C889" s="44" t="s">
        <v>334</v>
      </c>
      <c r="D889" s="44" t="s">
        <v>513</v>
      </c>
      <c r="E889" s="44" t="s">
        <v>514</v>
      </c>
      <c r="F889" s="44" t="s">
        <v>515</v>
      </c>
      <c r="G889" s="44">
        <v>1111108</v>
      </c>
      <c r="H889" s="44">
        <v>8</v>
      </c>
      <c r="I889" s="44">
        <v>0</v>
      </c>
      <c r="J889" s="44">
        <v>1</v>
      </c>
      <c r="K889" s="44">
        <v>7</v>
      </c>
      <c r="L889" s="44">
        <v>0</v>
      </c>
      <c r="M889" s="44">
        <v>0</v>
      </c>
      <c r="N889" s="44">
        <v>0</v>
      </c>
    </row>
    <row r="890" spans="1:14">
      <c r="A890" s="44" t="str">
        <f>VLOOKUP(E890,來源檔!B:C,2,0)</f>
        <v>次世代莫德納</v>
      </c>
      <c r="B890" s="44">
        <v>889</v>
      </c>
      <c r="C890" s="44" t="s">
        <v>334</v>
      </c>
      <c r="D890" s="44" t="s">
        <v>513</v>
      </c>
      <c r="E890" s="44" t="s">
        <v>536</v>
      </c>
      <c r="F890" s="44" t="s">
        <v>515</v>
      </c>
      <c r="G890" s="44">
        <v>1111205</v>
      </c>
      <c r="H890" s="44">
        <v>0</v>
      </c>
      <c r="I890" s="44">
        <v>5</v>
      </c>
      <c r="J890" s="44">
        <v>0</v>
      </c>
      <c r="K890" s="44">
        <v>0</v>
      </c>
      <c r="L890" s="44">
        <v>0</v>
      </c>
      <c r="M890" s="44">
        <v>0</v>
      </c>
      <c r="N890" s="44">
        <v>5</v>
      </c>
    </row>
    <row r="891" spans="1:14">
      <c r="A891" s="44" t="str">
        <f>VLOOKUP(E891,來源檔!B:C,2,0)</f>
        <v>次世代莫德納</v>
      </c>
      <c r="B891" s="44">
        <v>890</v>
      </c>
      <c r="C891" s="44" t="s">
        <v>334</v>
      </c>
      <c r="D891" s="44" t="s">
        <v>513</v>
      </c>
      <c r="E891" s="44" t="s">
        <v>516</v>
      </c>
      <c r="F891" s="44" t="s">
        <v>515</v>
      </c>
      <c r="G891" s="44">
        <v>1111122</v>
      </c>
      <c r="H891" s="44">
        <v>0</v>
      </c>
      <c r="I891" s="44">
        <v>16</v>
      </c>
      <c r="J891" s="44">
        <v>10</v>
      </c>
      <c r="K891" s="44">
        <v>3</v>
      </c>
      <c r="L891" s="44">
        <v>0</v>
      </c>
      <c r="M891" s="44">
        <v>0</v>
      </c>
      <c r="N891" s="44">
        <v>3</v>
      </c>
    </row>
    <row r="892" spans="1:14">
      <c r="A892" s="44" t="str">
        <f>VLOOKUP(E892,來源檔!B:C,2,0)</f>
        <v>次世代莫德納</v>
      </c>
      <c r="B892" s="44">
        <v>891</v>
      </c>
      <c r="C892" s="44" t="s">
        <v>137</v>
      </c>
      <c r="D892" s="44" t="s">
        <v>513</v>
      </c>
      <c r="E892" s="44" t="s">
        <v>514</v>
      </c>
      <c r="F892" s="44" t="s">
        <v>515</v>
      </c>
      <c r="G892" s="44">
        <v>1111108</v>
      </c>
      <c r="H892" s="44">
        <v>1</v>
      </c>
      <c r="I892" s="44">
        <v>0</v>
      </c>
      <c r="J892" s="44">
        <v>0</v>
      </c>
      <c r="K892" s="44">
        <v>1</v>
      </c>
      <c r="L892" s="44">
        <v>0</v>
      </c>
      <c r="M892" s="44">
        <v>0</v>
      </c>
      <c r="N892" s="44">
        <v>0</v>
      </c>
    </row>
    <row r="893" spans="1:14">
      <c r="A893" s="44" t="str">
        <f>VLOOKUP(E893,來源檔!B:C,2,0)</f>
        <v>嬰幼兒莫德納(6個月至5歲)</v>
      </c>
      <c r="B893" s="44">
        <v>892</v>
      </c>
      <c r="C893" s="44" t="s">
        <v>137</v>
      </c>
      <c r="D893" s="44" t="s">
        <v>525</v>
      </c>
      <c r="E893" s="44" t="s">
        <v>535</v>
      </c>
      <c r="F893" s="44" t="s">
        <v>515</v>
      </c>
      <c r="G893" s="44">
        <v>1111108</v>
      </c>
      <c r="H893" s="44">
        <v>2</v>
      </c>
      <c r="I893" s="44">
        <v>0</v>
      </c>
      <c r="J893" s="44">
        <v>0</v>
      </c>
      <c r="K893" s="44">
        <v>2</v>
      </c>
      <c r="L893" s="44">
        <v>0</v>
      </c>
      <c r="M893" s="44">
        <v>0</v>
      </c>
      <c r="N893" s="44">
        <v>0</v>
      </c>
    </row>
    <row r="894" spans="1:14">
      <c r="A894" s="44" t="str">
        <f>VLOOKUP(E894,來源檔!B:C,2,0)</f>
        <v>次世代莫德納</v>
      </c>
      <c r="B894" s="44">
        <v>893</v>
      </c>
      <c r="C894" s="44" t="s">
        <v>137</v>
      </c>
      <c r="D894" s="44" t="s">
        <v>513</v>
      </c>
      <c r="E894" s="44" t="s">
        <v>516</v>
      </c>
      <c r="F894" s="44" t="s">
        <v>515</v>
      </c>
      <c r="G894" s="44">
        <v>1111122</v>
      </c>
      <c r="H894" s="44">
        <v>5</v>
      </c>
      <c r="I894" s="44">
        <v>0</v>
      </c>
      <c r="J894" s="44">
        <v>0</v>
      </c>
      <c r="K894" s="44">
        <v>4</v>
      </c>
      <c r="L894" s="44">
        <v>0</v>
      </c>
      <c r="M894" s="44">
        <v>0</v>
      </c>
      <c r="N894" s="44">
        <v>1</v>
      </c>
    </row>
    <row r="895" spans="1:14">
      <c r="A895" s="44" t="str">
        <f>VLOOKUP(E895,來源檔!B:C,2,0)</f>
        <v>兒童BNT(5歲至11歲)</v>
      </c>
      <c r="B895" s="44">
        <v>894</v>
      </c>
      <c r="C895" s="44" t="s">
        <v>137</v>
      </c>
      <c r="D895" s="44" t="s">
        <v>517</v>
      </c>
      <c r="E895" s="44" t="s">
        <v>530</v>
      </c>
      <c r="F895" s="44" t="s">
        <v>515</v>
      </c>
      <c r="G895" s="44">
        <v>1111128</v>
      </c>
      <c r="H895" s="44">
        <v>4</v>
      </c>
      <c r="I895" s="44">
        <v>0</v>
      </c>
      <c r="J895" s="44">
        <v>0</v>
      </c>
      <c r="K895" s="44">
        <v>3</v>
      </c>
      <c r="L895" s="44">
        <v>0</v>
      </c>
      <c r="M895" s="44">
        <v>0</v>
      </c>
      <c r="N895" s="44">
        <v>1</v>
      </c>
    </row>
    <row r="896" spans="1:14">
      <c r="A896" s="44" t="str">
        <f>VLOOKUP(E896,來源檔!B:C,2,0)</f>
        <v>嬰幼兒BNT(6個月至4歲)</v>
      </c>
      <c r="B896" s="44">
        <v>895</v>
      </c>
      <c r="C896" s="44" t="s">
        <v>137</v>
      </c>
      <c r="D896" s="44" t="s">
        <v>517</v>
      </c>
      <c r="E896" s="44" t="s">
        <v>540</v>
      </c>
      <c r="F896" s="44" t="s">
        <v>515</v>
      </c>
      <c r="G896" s="44">
        <v>1111114</v>
      </c>
      <c r="H896" s="44">
        <v>1</v>
      </c>
      <c r="I896" s="44">
        <v>0</v>
      </c>
      <c r="J896" s="44">
        <v>0</v>
      </c>
      <c r="K896" s="44">
        <v>1</v>
      </c>
      <c r="L896" s="44">
        <v>0</v>
      </c>
      <c r="M896" s="44">
        <v>0</v>
      </c>
      <c r="N896" s="44">
        <v>0</v>
      </c>
    </row>
    <row r="897" spans="1:14">
      <c r="A897" s="44" t="str">
        <f>VLOOKUP(E897,來源檔!B:C,2,0)</f>
        <v>莫德納</v>
      </c>
      <c r="B897" s="44">
        <v>896</v>
      </c>
      <c r="C897" s="44" t="s">
        <v>137</v>
      </c>
      <c r="D897" s="44" t="s">
        <v>525</v>
      </c>
      <c r="E897" s="44" t="s">
        <v>537</v>
      </c>
      <c r="F897" s="44" t="s">
        <v>515</v>
      </c>
      <c r="G897" s="44">
        <v>1111122</v>
      </c>
      <c r="H897" s="44">
        <v>2</v>
      </c>
      <c r="I897" s="44">
        <v>0</v>
      </c>
      <c r="J897" s="44">
        <v>0</v>
      </c>
      <c r="K897" s="44">
        <v>2</v>
      </c>
      <c r="L897" s="44">
        <v>0</v>
      </c>
      <c r="M897" s="44">
        <v>0</v>
      </c>
      <c r="N897" s="44">
        <v>0</v>
      </c>
    </row>
    <row r="898" spans="1:14">
      <c r="A898" s="44" t="str">
        <f>VLOOKUP(E898,來源檔!B:C,2,0)</f>
        <v>成人BNT</v>
      </c>
      <c r="B898" s="44">
        <v>897</v>
      </c>
      <c r="C898" s="44" t="s">
        <v>359</v>
      </c>
      <c r="D898" s="44" t="s">
        <v>517</v>
      </c>
      <c r="E898" s="44" t="s">
        <v>543</v>
      </c>
      <c r="F898" s="44" t="s">
        <v>515</v>
      </c>
      <c r="G898" s="44">
        <v>1111116</v>
      </c>
      <c r="H898" s="44">
        <v>8</v>
      </c>
      <c r="I898" s="44">
        <v>0</v>
      </c>
      <c r="J898" s="44">
        <v>0</v>
      </c>
      <c r="K898" s="44">
        <v>6</v>
      </c>
      <c r="L898" s="44">
        <v>0</v>
      </c>
      <c r="M898" s="44">
        <v>0</v>
      </c>
      <c r="N898" s="44">
        <v>2</v>
      </c>
    </row>
    <row r="899" spans="1:14">
      <c r="A899" s="44" t="str">
        <f>VLOOKUP(E899,來源檔!B:C,2,0)</f>
        <v>兒童BNT(5歲至11歲)</v>
      </c>
      <c r="B899" s="44">
        <v>898</v>
      </c>
      <c r="C899" s="44" t="s">
        <v>359</v>
      </c>
      <c r="D899" s="44" t="s">
        <v>517</v>
      </c>
      <c r="E899" s="44" t="s">
        <v>521</v>
      </c>
      <c r="F899" s="44" t="s">
        <v>515</v>
      </c>
      <c r="G899" s="44">
        <v>1111114</v>
      </c>
      <c r="H899" s="44">
        <v>1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1</v>
      </c>
    </row>
    <row r="900" spans="1:14">
      <c r="A900" s="44" t="str">
        <f>VLOOKUP(E900,來源檔!B:C,2,0)</f>
        <v>Novavax</v>
      </c>
      <c r="B900" s="44">
        <v>899</v>
      </c>
      <c r="C900" s="44" t="s">
        <v>359</v>
      </c>
      <c r="D900" s="44" t="s">
        <v>519</v>
      </c>
      <c r="E900" s="44" t="s">
        <v>520</v>
      </c>
      <c r="F900" s="44" t="s">
        <v>515</v>
      </c>
      <c r="G900" s="44">
        <v>1111231</v>
      </c>
      <c r="H900" s="44">
        <v>1</v>
      </c>
      <c r="I900" s="44">
        <v>2</v>
      </c>
      <c r="J900" s="44">
        <v>0</v>
      </c>
      <c r="K900" s="44">
        <v>1</v>
      </c>
      <c r="L900" s="44">
        <v>0</v>
      </c>
      <c r="M900" s="44">
        <v>0</v>
      </c>
      <c r="N900" s="44">
        <v>2</v>
      </c>
    </row>
    <row r="901" spans="1:14">
      <c r="A901" s="44" t="str">
        <f>VLOOKUP(E901,來源檔!B:C,2,0)</f>
        <v>次世代莫德納</v>
      </c>
      <c r="B901" s="44">
        <v>900</v>
      </c>
      <c r="C901" s="44" t="s">
        <v>359</v>
      </c>
      <c r="D901" s="44" t="s">
        <v>513</v>
      </c>
      <c r="E901" s="44" t="s">
        <v>516</v>
      </c>
      <c r="F901" s="44" t="s">
        <v>515</v>
      </c>
      <c r="G901" s="44">
        <v>1111122</v>
      </c>
      <c r="H901" s="44">
        <v>10</v>
      </c>
      <c r="I901" s="44">
        <v>0</v>
      </c>
      <c r="J901" s="44">
        <v>0</v>
      </c>
      <c r="K901" s="44">
        <v>10</v>
      </c>
      <c r="L901" s="44">
        <v>0</v>
      </c>
      <c r="M901" s="44">
        <v>0</v>
      </c>
      <c r="N901" s="44">
        <v>0</v>
      </c>
    </row>
    <row r="902" spans="1:14">
      <c r="A902" s="44" t="str">
        <f>VLOOKUP(E902,來源檔!B:C,2,0)</f>
        <v>莫德納</v>
      </c>
      <c r="B902" s="44">
        <v>901</v>
      </c>
      <c r="C902" s="44" t="s">
        <v>359</v>
      </c>
      <c r="D902" s="44" t="s">
        <v>525</v>
      </c>
      <c r="E902" s="44" t="s">
        <v>537</v>
      </c>
      <c r="F902" s="44" t="s">
        <v>515</v>
      </c>
      <c r="G902" s="44">
        <v>1111122</v>
      </c>
      <c r="H902" s="44">
        <v>1</v>
      </c>
      <c r="I902" s="44">
        <v>0</v>
      </c>
      <c r="J902" s="44">
        <v>0</v>
      </c>
      <c r="K902" s="44">
        <v>1</v>
      </c>
      <c r="L902" s="44">
        <v>0</v>
      </c>
      <c r="M902" s="44">
        <v>0</v>
      </c>
      <c r="N902" s="44">
        <v>0</v>
      </c>
    </row>
    <row r="903" spans="1:14">
      <c r="A903" s="44" t="str">
        <f>VLOOKUP(E903,來源檔!B:C,2,0)</f>
        <v>次世代莫德納</v>
      </c>
      <c r="B903" s="44">
        <v>902</v>
      </c>
      <c r="C903" s="44" t="s">
        <v>359</v>
      </c>
      <c r="D903" s="44" t="s">
        <v>513</v>
      </c>
      <c r="E903" s="44" t="s">
        <v>536</v>
      </c>
      <c r="F903" s="44" t="s">
        <v>515</v>
      </c>
      <c r="G903" s="44">
        <v>1111205</v>
      </c>
      <c r="H903" s="44">
        <v>0</v>
      </c>
      <c r="I903" s="44">
        <v>4</v>
      </c>
      <c r="J903" s="44">
        <v>0</v>
      </c>
      <c r="K903" s="44">
        <v>0</v>
      </c>
      <c r="L903" s="44">
        <v>0</v>
      </c>
      <c r="M903" s="44">
        <v>0</v>
      </c>
      <c r="N903" s="44">
        <v>4</v>
      </c>
    </row>
    <row r="904" spans="1:14">
      <c r="A904" s="44" t="str">
        <f>VLOOKUP(E904,來源檔!B:C,2,0)</f>
        <v>次世代莫德納</v>
      </c>
      <c r="B904" s="44">
        <v>903</v>
      </c>
      <c r="C904" s="44" t="s">
        <v>403</v>
      </c>
      <c r="D904" s="44" t="s">
        <v>513</v>
      </c>
      <c r="E904" s="44" t="s">
        <v>536</v>
      </c>
      <c r="F904" s="44" t="s">
        <v>515</v>
      </c>
      <c r="G904" s="44">
        <v>1111205</v>
      </c>
      <c r="H904" s="44">
        <v>0</v>
      </c>
      <c r="I904" s="44">
        <v>20</v>
      </c>
      <c r="J904" s="44">
        <v>0</v>
      </c>
      <c r="K904" s="44">
        <v>4</v>
      </c>
      <c r="L904" s="44">
        <v>0</v>
      </c>
      <c r="M904" s="44">
        <v>0</v>
      </c>
      <c r="N904" s="44">
        <v>16</v>
      </c>
    </row>
    <row r="905" spans="1:14">
      <c r="A905" s="44" t="str">
        <f>VLOOKUP(E905,來源檔!B:C,2,0)</f>
        <v>次世代莫德納</v>
      </c>
      <c r="B905" s="44">
        <v>904</v>
      </c>
      <c r="C905" s="44" t="s">
        <v>403</v>
      </c>
      <c r="D905" s="44" t="s">
        <v>513</v>
      </c>
      <c r="E905" s="44" t="s">
        <v>516</v>
      </c>
      <c r="F905" s="44" t="s">
        <v>515</v>
      </c>
      <c r="G905" s="44">
        <v>1111122</v>
      </c>
      <c r="H905" s="44">
        <v>22</v>
      </c>
      <c r="I905" s="44">
        <v>0</v>
      </c>
      <c r="J905" s="44">
        <v>0</v>
      </c>
      <c r="K905" s="44">
        <v>22</v>
      </c>
      <c r="L905" s="44">
        <v>0</v>
      </c>
      <c r="M905" s="44">
        <v>0</v>
      </c>
      <c r="N905" s="44">
        <v>0</v>
      </c>
    </row>
    <row r="906" spans="1:14">
      <c r="A906" s="44" t="str">
        <f>VLOOKUP(E906,來源檔!B:C,2,0)</f>
        <v>兒童BNT(5歲至11歲)</v>
      </c>
      <c r="B906" s="44">
        <v>905</v>
      </c>
      <c r="C906" s="44" t="s">
        <v>403</v>
      </c>
      <c r="D906" s="44" t="s">
        <v>517</v>
      </c>
      <c r="E906" s="44" t="s">
        <v>521</v>
      </c>
      <c r="F906" s="44" t="s">
        <v>515</v>
      </c>
      <c r="G906" s="44">
        <v>1111114</v>
      </c>
      <c r="H906" s="44">
        <v>3</v>
      </c>
      <c r="I906" s="44">
        <v>0</v>
      </c>
      <c r="J906" s="44">
        <v>1</v>
      </c>
      <c r="K906" s="44">
        <v>2</v>
      </c>
      <c r="L906" s="44">
        <v>0</v>
      </c>
      <c r="M906" s="44">
        <v>0</v>
      </c>
      <c r="N906" s="44">
        <v>0</v>
      </c>
    </row>
    <row r="907" spans="1:14">
      <c r="A907" s="44" t="str">
        <f>VLOOKUP(E907,來源檔!B:C,2,0)</f>
        <v>嬰幼兒BNT(6個月至4歲)</v>
      </c>
      <c r="B907" s="44">
        <v>906</v>
      </c>
      <c r="C907" s="44" t="s">
        <v>403</v>
      </c>
      <c r="D907" s="44" t="s">
        <v>517</v>
      </c>
      <c r="E907" s="44" t="s">
        <v>544</v>
      </c>
      <c r="F907" s="44" t="s">
        <v>515</v>
      </c>
      <c r="G907" s="44">
        <v>1111101</v>
      </c>
      <c r="H907" s="44">
        <v>1</v>
      </c>
      <c r="I907" s="44">
        <v>0</v>
      </c>
      <c r="J907" s="44">
        <v>1</v>
      </c>
      <c r="K907" s="44">
        <v>0</v>
      </c>
      <c r="L907" s="44">
        <v>0</v>
      </c>
      <c r="M907" s="44">
        <v>0</v>
      </c>
      <c r="N907" s="44">
        <v>0</v>
      </c>
    </row>
    <row r="908" spans="1:14">
      <c r="A908" s="44" t="str">
        <f>VLOOKUP(E908,來源檔!B:C,2,0)</f>
        <v>次世代莫德納</v>
      </c>
      <c r="B908" s="44">
        <v>907</v>
      </c>
      <c r="C908" s="44" t="s">
        <v>48</v>
      </c>
      <c r="D908" s="44" t="s">
        <v>513</v>
      </c>
      <c r="E908" s="44" t="s">
        <v>516</v>
      </c>
      <c r="F908" s="44" t="s">
        <v>515</v>
      </c>
      <c r="G908" s="44">
        <v>1111122</v>
      </c>
      <c r="H908" s="44">
        <v>4</v>
      </c>
      <c r="I908" s="44">
        <v>0</v>
      </c>
      <c r="J908" s="44">
        <v>0</v>
      </c>
      <c r="K908" s="44">
        <v>4</v>
      </c>
      <c r="L908" s="44">
        <v>0</v>
      </c>
      <c r="M908" s="44">
        <v>0</v>
      </c>
      <c r="N908" s="44">
        <v>0</v>
      </c>
    </row>
    <row r="909" spans="1:14">
      <c r="A909" s="44" t="str">
        <f>VLOOKUP(E909,來源檔!B:C,2,0)</f>
        <v>次世代莫德納</v>
      </c>
      <c r="B909" s="44">
        <v>908</v>
      </c>
      <c r="C909" s="44" t="s">
        <v>48</v>
      </c>
      <c r="D909" s="44" t="s">
        <v>513</v>
      </c>
      <c r="E909" s="44" t="s">
        <v>536</v>
      </c>
      <c r="F909" s="44" t="s">
        <v>515</v>
      </c>
      <c r="G909" s="44">
        <v>1111205</v>
      </c>
      <c r="H909" s="44">
        <v>0</v>
      </c>
      <c r="I909" s="44">
        <v>10</v>
      </c>
      <c r="J909" s="44">
        <v>0</v>
      </c>
      <c r="K909" s="44">
        <v>1</v>
      </c>
      <c r="L909" s="44">
        <v>0</v>
      </c>
      <c r="M909" s="44">
        <v>0</v>
      </c>
      <c r="N909" s="44">
        <v>9</v>
      </c>
    </row>
    <row r="910" spans="1:14">
      <c r="A910" s="44" t="str">
        <f>VLOOKUP(E910,來源檔!B:C,2,0)</f>
        <v>兒童BNT(5歲至11歲)</v>
      </c>
      <c r="B910" s="44">
        <v>909</v>
      </c>
      <c r="C910" s="44" t="s">
        <v>499</v>
      </c>
      <c r="D910" s="44" t="s">
        <v>517</v>
      </c>
      <c r="E910" s="44" t="s">
        <v>521</v>
      </c>
      <c r="F910" s="44" t="s">
        <v>515</v>
      </c>
      <c r="G910" s="44">
        <v>1111114</v>
      </c>
      <c r="H910" s="44">
        <v>3</v>
      </c>
      <c r="I910" s="44">
        <v>0</v>
      </c>
      <c r="J910" s="44">
        <v>3</v>
      </c>
      <c r="K910" s="44">
        <v>0</v>
      </c>
      <c r="L910" s="44">
        <v>0</v>
      </c>
      <c r="M910" s="44">
        <v>0</v>
      </c>
      <c r="N910" s="44">
        <v>0</v>
      </c>
    </row>
    <row r="911" spans="1:14">
      <c r="A911" s="44" t="str">
        <f>VLOOKUP(E911,來源檔!B:C,2,0)</f>
        <v>嬰幼兒BNT(6個月至4歲)</v>
      </c>
      <c r="B911" s="44">
        <v>910</v>
      </c>
      <c r="C911" s="44" t="s">
        <v>499</v>
      </c>
      <c r="D911" s="44" t="s">
        <v>517</v>
      </c>
      <c r="E911" s="44" t="s">
        <v>539</v>
      </c>
      <c r="F911" s="44" t="s">
        <v>515</v>
      </c>
      <c r="G911" s="44">
        <v>1111128</v>
      </c>
      <c r="H911" s="44">
        <v>10</v>
      </c>
      <c r="I911" s="44">
        <v>0</v>
      </c>
      <c r="J911" s="44">
        <v>0</v>
      </c>
      <c r="K911" s="44">
        <v>3</v>
      </c>
      <c r="L911" s="44">
        <v>0</v>
      </c>
      <c r="M911" s="44">
        <v>0</v>
      </c>
      <c r="N911" s="44">
        <v>7</v>
      </c>
    </row>
    <row r="912" spans="1:14">
      <c r="A912" s="44" t="str">
        <f>VLOOKUP(E912,來源檔!B:C,2,0)</f>
        <v>次世代莫德納</v>
      </c>
      <c r="B912" s="44">
        <v>911</v>
      </c>
      <c r="C912" s="44" t="s">
        <v>377</v>
      </c>
      <c r="D912" s="44" t="s">
        <v>513</v>
      </c>
      <c r="E912" s="44" t="s">
        <v>516</v>
      </c>
      <c r="F912" s="44" t="s">
        <v>515</v>
      </c>
      <c r="G912" s="44">
        <v>1111122</v>
      </c>
      <c r="H912" s="44">
        <v>32</v>
      </c>
      <c r="I912" s="44">
        <v>20</v>
      </c>
      <c r="J912" s="44">
        <v>14</v>
      </c>
      <c r="K912" s="44">
        <v>38</v>
      </c>
      <c r="L912" s="44">
        <v>0</v>
      </c>
      <c r="M912" s="44">
        <v>0</v>
      </c>
      <c r="N912" s="44">
        <v>0</v>
      </c>
    </row>
    <row r="913" spans="1:14">
      <c r="A913" s="44" t="str">
        <f>VLOOKUP(E913,來源檔!B:C,2,0)</f>
        <v>次世代莫德納</v>
      </c>
      <c r="B913" s="44">
        <v>912</v>
      </c>
      <c r="C913" s="44" t="s">
        <v>377</v>
      </c>
      <c r="D913" s="44" t="s">
        <v>513</v>
      </c>
      <c r="E913" s="44" t="s">
        <v>536</v>
      </c>
      <c r="F913" s="44" t="s">
        <v>515</v>
      </c>
      <c r="G913" s="44">
        <v>1111205</v>
      </c>
      <c r="H913" s="44">
        <v>0</v>
      </c>
      <c r="I913" s="44">
        <v>20</v>
      </c>
      <c r="J913" s="44">
        <v>0</v>
      </c>
      <c r="K913" s="44">
        <v>10</v>
      </c>
      <c r="L913" s="44">
        <v>0</v>
      </c>
      <c r="M913" s="44">
        <v>0</v>
      </c>
      <c r="N913" s="44">
        <v>10</v>
      </c>
    </row>
    <row r="914" spans="1:14">
      <c r="A914" s="44" t="str">
        <f>VLOOKUP(E914,來源檔!B:C,2,0)</f>
        <v>成人BNT</v>
      </c>
      <c r="B914" s="44">
        <v>913</v>
      </c>
      <c r="C914" s="44" t="s">
        <v>377</v>
      </c>
      <c r="D914" s="44" t="s">
        <v>517</v>
      </c>
      <c r="E914" s="44" t="s">
        <v>532</v>
      </c>
      <c r="F914" s="44" t="s">
        <v>515</v>
      </c>
      <c r="G914" s="44">
        <v>1111208</v>
      </c>
      <c r="H914" s="44">
        <v>0</v>
      </c>
      <c r="I914" s="44">
        <v>5</v>
      </c>
      <c r="J914" s="44">
        <v>0</v>
      </c>
      <c r="K914" s="44">
        <v>1</v>
      </c>
      <c r="L914" s="44">
        <v>0</v>
      </c>
      <c r="M914" s="44">
        <v>0</v>
      </c>
      <c r="N914" s="44">
        <v>4</v>
      </c>
    </row>
    <row r="915" spans="1:14">
      <c r="A915" s="44" t="str">
        <f>VLOOKUP(E915,來源檔!B:C,2,0)</f>
        <v>Novavax</v>
      </c>
      <c r="B915" s="44">
        <v>914</v>
      </c>
      <c r="C915" s="44" t="s">
        <v>377</v>
      </c>
      <c r="D915" s="44" t="s">
        <v>519</v>
      </c>
      <c r="E915" s="44" t="s">
        <v>520</v>
      </c>
      <c r="F915" s="44" t="s">
        <v>515</v>
      </c>
      <c r="G915" s="44">
        <v>1111231</v>
      </c>
      <c r="H915" s="44">
        <v>8</v>
      </c>
      <c r="I915" s="44">
        <v>0</v>
      </c>
      <c r="J915" s="44">
        <v>0</v>
      </c>
      <c r="K915" s="44">
        <v>8</v>
      </c>
      <c r="L915" s="44">
        <v>0</v>
      </c>
      <c r="M915" s="44">
        <v>0</v>
      </c>
      <c r="N915" s="44">
        <v>0</v>
      </c>
    </row>
    <row r="916" spans="1:14">
      <c r="A916" s="44" t="str">
        <f>VLOOKUP(E916,來源檔!B:C,2,0)</f>
        <v>成人BNT</v>
      </c>
      <c r="B916" s="44">
        <v>915</v>
      </c>
      <c r="C916" s="44" t="s">
        <v>377</v>
      </c>
      <c r="D916" s="44" t="s">
        <v>517</v>
      </c>
      <c r="E916" s="44" t="s">
        <v>543</v>
      </c>
      <c r="F916" s="44" t="s">
        <v>515</v>
      </c>
      <c r="G916" s="44">
        <v>1111116</v>
      </c>
      <c r="H916" s="44">
        <v>4</v>
      </c>
      <c r="I916" s="44">
        <v>6</v>
      </c>
      <c r="J916" s="44">
        <v>0</v>
      </c>
      <c r="K916" s="44">
        <v>10</v>
      </c>
      <c r="L916" s="44">
        <v>0</v>
      </c>
      <c r="M916" s="44">
        <v>0</v>
      </c>
      <c r="N916" s="44">
        <v>0</v>
      </c>
    </row>
    <row r="917" spans="1:14">
      <c r="A917" s="44" t="str">
        <f>VLOOKUP(E917,來源檔!B:C,2,0)</f>
        <v>Novavax</v>
      </c>
      <c r="B917" s="44">
        <v>916</v>
      </c>
      <c r="C917" s="44" t="s">
        <v>565</v>
      </c>
      <c r="D917" s="44" t="s">
        <v>519</v>
      </c>
      <c r="E917" s="44" t="s">
        <v>520</v>
      </c>
      <c r="F917" s="44" t="s">
        <v>515</v>
      </c>
      <c r="G917" s="44">
        <v>1111231</v>
      </c>
      <c r="H917" s="44">
        <v>19</v>
      </c>
      <c r="I917" s="44">
        <v>1</v>
      </c>
      <c r="J917" s="44">
        <v>18</v>
      </c>
      <c r="K917" s="44">
        <v>2</v>
      </c>
      <c r="L917" s="44">
        <v>0</v>
      </c>
      <c r="M917" s="44">
        <v>0</v>
      </c>
      <c r="N917" s="44">
        <v>0</v>
      </c>
    </row>
    <row r="918" spans="1:14">
      <c r="A918" s="44" t="str">
        <f>VLOOKUP(E918,來源檔!B:C,2,0)</f>
        <v>次世代莫德納</v>
      </c>
      <c r="B918" s="44">
        <v>917</v>
      </c>
      <c r="C918" s="44" t="s">
        <v>565</v>
      </c>
      <c r="D918" s="44" t="s">
        <v>513</v>
      </c>
      <c r="E918" s="44" t="s">
        <v>514</v>
      </c>
      <c r="F918" s="44" t="s">
        <v>515</v>
      </c>
      <c r="G918" s="44">
        <v>1111108</v>
      </c>
      <c r="H918" s="44">
        <v>17</v>
      </c>
      <c r="I918" s="44">
        <v>0</v>
      </c>
      <c r="J918" s="44">
        <v>0</v>
      </c>
      <c r="K918" s="44">
        <v>17</v>
      </c>
      <c r="L918" s="44">
        <v>0</v>
      </c>
      <c r="M918" s="44">
        <v>0</v>
      </c>
      <c r="N918" s="44">
        <v>0</v>
      </c>
    </row>
    <row r="919" spans="1:14">
      <c r="A919" s="44" t="str">
        <f>VLOOKUP(E919,來源檔!B:C,2,0)</f>
        <v>嬰幼兒BNT(6個月至4歲)</v>
      </c>
      <c r="B919" s="44">
        <v>918</v>
      </c>
      <c r="C919" s="44" t="s">
        <v>565</v>
      </c>
      <c r="D919" s="44" t="s">
        <v>517</v>
      </c>
      <c r="E919" s="44" t="s">
        <v>540</v>
      </c>
      <c r="F919" s="44" t="s">
        <v>515</v>
      </c>
      <c r="G919" s="44">
        <v>1111114</v>
      </c>
      <c r="H919" s="44">
        <v>20</v>
      </c>
      <c r="I919" s="44">
        <v>0</v>
      </c>
      <c r="J919" s="44">
        <v>12</v>
      </c>
      <c r="K919" s="44">
        <v>8</v>
      </c>
      <c r="L919" s="44">
        <v>0</v>
      </c>
      <c r="M919" s="44">
        <v>0</v>
      </c>
      <c r="N919" s="44">
        <v>0</v>
      </c>
    </row>
    <row r="920" spans="1:14">
      <c r="A920" s="44" t="str">
        <f>VLOOKUP(E920,來源檔!B:C,2,0)</f>
        <v>莫德納</v>
      </c>
      <c r="B920" s="44">
        <v>919</v>
      </c>
      <c r="C920" s="44" t="s">
        <v>565</v>
      </c>
      <c r="D920" s="44" t="s">
        <v>525</v>
      </c>
      <c r="E920" s="44" t="s">
        <v>531</v>
      </c>
      <c r="F920" s="44" t="s">
        <v>515</v>
      </c>
      <c r="G920" s="44">
        <v>1111108</v>
      </c>
      <c r="H920" s="44">
        <v>5</v>
      </c>
      <c r="I920" s="44">
        <v>0</v>
      </c>
      <c r="J920" s="44">
        <v>0</v>
      </c>
      <c r="K920" s="44">
        <v>5</v>
      </c>
      <c r="L920" s="44">
        <v>0</v>
      </c>
      <c r="M920" s="44">
        <v>0</v>
      </c>
      <c r="N920" s="44">
        <v>0</v>
      </c>
    </row>
    <row r="921" spans="1:14">
      <c r="A921" s="44" t="str">
        <f>VLOOKUP(E921,來源檔!B:C,2,0)</f>
        <v>成人BNT</v>
      </c>
      <c r="B921" s="44">
        <v>920</v>
      </c>
      <c r="C921" s="44" t="s">
        <v>565</v>
      </c>
      <c r="D921" s="44" t="s">
        <v>517</v>
      </c>
      <c r="E921" s="44" t="s">
        <v>543</v>
      </c>
      <c r="F921" s="44" t="s">
        <v>515</v>
      </c>
      <c r="G921" s="44">
        <v>1111116</v>
      </c>
      <c r="H921" s="44">
        <v>1</v>
      </c>
      <c r="I921" s="44">
        <v>0</v>
      </c>
      <c r="J921" s="44">
        <v>0</v>
      </c>
      <c r="K921" s="44">
        <v>1</v>
      </c>
      <c r="L921" s="44">
        <v>0</v>
      </c>
      <c r="M921" s="44">
        <v>0</v>
      </c>
      <c r="N921" s="44">
        <v>0</v>
      </c>
    </row>
    <row r="922" spans="1:14">
      <c r="A922" s="44" t="str">
        <f>VLOOKUP(E922,來源檔!B:C,2,0)</f>
        <v>兒童BNT(5歲至11歲)</v>
      </c>
      <c r="B922" s="44">
        <v>921</v>
      </c>
      <c r="C922" s="44" t="s">
        <v>565</v>
      </c>
      <c r="D922" s="44" t="s">
        <v>517</v>
      </c>
      <c r="E922" s="44" t="s">
        <v>521</v>
      </c>
      <c r="F922" s="44" t="s">
        <v>515</v>
      </c>
      <c r="G922" s="44">
        <v>1111114</v>
      </c>
      <c r="H922" s="44">
        <v>1</v>
      </c>
      <c r="I922" s="44">
        <v>0</v>
      </c>
      <c r="J922" s="44">
        <v>0</v>
      </c>
      <c r="K922" s="44">
        <v>1</v>
      </c>
      <c r="L922" s="44">
        <v>0</v>
      </c>
      <c r="M922" s="44">
        <v>0</v>
      </c>
      <c r="N922" s="44">
        <v>0</v>
      </c>
    </row>
    <row r="923" spans="1:14">
      <c r="A923" s="44" t="str">
        <f>VLOOKUP(E923,來源檔!B:C,2,0)</f>
        <v>嬰幼兒莫德納(6個月至5歲)</v>
      </c>
      <c r="B923" s="44">
        <v>922</v>
      </c>
      <c r="C923" s="44" t="s">
        <v>565</v>
      </c>
      <c r="D923" s="44" t="s">
        <v>525</v>
      </c>
      <c r="E923" s="44" t="s">
        <v>533</v>
      </c>
      <c r="F923" s="44" t="s">
        <v>515</v>
      </c>
      <c r="G923" s="44">
        <v>1111122</v>
      </c>
      <c r="H923" s="44">
        <v>0</v>
      </c>
      <c r="I923" s="44">
        <v>20</v>
      </c>
      <c r="J923" s="44">
        <v>15</v>
      </c>
      <c r="K923" s="44">
        <v>5</v>
      </c>
      <c r="L923" s="44">
        <v>0</v>
      </c>
      <c r="M923" s="44">
        <v>0</v>
      </c>
      <c r="N923" s="44">
        <v>0</v>
      </c>
    </row>
    <row r="924" spans="1:14">
      <c r="A924" s="44" t="str">
        <f>VLOOKUP(E924,來源檔!B:C,2,0)</f>
        <v>嬰幼兒莫德納(6個月至5歲)</v>
      </c>
      <c r="B924" s="44">
        <v>923</v>
      </c>
      <c r="C924" s="44" t="s">
        <v>565</v>
      </c>
      <c r="D924" s="44" t="s">
        <v>525</v>
      </c>
      <c r="E924" s="44" t="s">
        <v>535</v>
      </c>
      <c r="F924" s="44" t="s">
        <v>515</v>
      </c>
      <c r="G924" s="44">
        <v>1111108</v>
      </c>
      <c r="H924" s="44">
        <v>0</v>
      </c>
      <c r="I924" s="44">
        <v>4</v>
      </c>
      <c r="J924" s="44">
        <v>0</v>
      </c>
      <c r="K924" s="44">
        <v>4</v>
      </c>
      <c r="L924" s="44">
        <v>0</v>
      </c>
      <c r="M924" s="44">
        <v>0</v>
      </c>
      <c r="N924" s="44">
        <v>0</v>
      </c>
    </row>
    <row r="925" spans="1:14">
      <c r="A925" s="44" t="str">
        <f>VLOOKUP(E925,來源檔!B:C,2,0)</f>
        <v>兒童BNT(5歲至11歲)</v>
      </c>
      <c r="B925" s="44">
        <v>924</v>
      </c>
      <c r="C925" s="44" t="s">
        <v>565</v>
      </c>
      <c r="D925" s="44" t="s">
        <v>517</v>
      </c>
      <c r="E925" s="44" t="s">
        <v>518</v>
      </c>
      <c r="F925" s="44" t="s">
        <v>515</v>
      </c>
      <c r="G925" s="44">
        <v>1111220</v>
      </c>
      <c r="H925" s="44">
        <v>10</v>
      </c>
      <c r="I925" s="44">
        <v>5</v>
      </c>
      <c r="J925" s="44">
        <v>10</v>
      </c>
      <c r="K925" s="44">
        <v>5</v>
      </c>
      <c r="L925" s="44">
        <v>0</v>
      </c>
      <c r="M925" s="44">
        <v>0</v>
      </c>
      <c r="N925" s="44">
        <v>0</v>
      </c>
    </row>
    <row r="926" spans="1:14">
      <c r="A926" s="44" t="str">
        <f>VLOOKUP(E926,來源檔!B:C,2,0)</f>
        <v>次世代莫德納</v>
      </c>
      <c r="B926" s="44">
        <v>925</v>
      </c>
      <c r="C926" s="44" t="s">
        <v>565</v>
      </c>
      <c r="D926" s="44" t="s">
        <v>513</v>
      </c>
      <c r="E926" s="44" t="s">
        <v>516</v>
      </c>
      <c r="F926" s="44" t="s">
        <v>515</v>
      </c>
      <c r="G926" s="44">
        <v>1111122</v>
      </c>
      <c r="H926" s="44">
        <v>0</v>
      </c>
      <c r="I926" s="44">
        <v>160</v>
      </c>
      <c r="J926" s="44">
        <v>89</v>
      </c>
      <c r="K926" s="44">
        <v>71</v>
      </c>
      <c r="L926" s="44">
        <v>0</v>
      </c>
      <c r="M926" s="44">
        <v>0</v>
      </c>
      <c r="N926" s="44">
        <v>0</v>
      </c>
    </row>
    <row r="927" spans="1:14">
      <c r="A927" s="44" t="str">
        <f>VLOOKUP(E927,來源檔!B:C,2,0)</f>
        <v>莫德納</v>
      </c>
      <c r="B927" s="44">
        <v>926</v>
      </c>
      <c r="C927" s="44" t="s">
        <v>140</v>
      </c>
      <c r="D927" s="44" t="s">
        <v>525</v>
      </c>
      <c r="E927" s="44" t="s">
        <v>537</v>
      </c>
      <c r="F927" s="44" t="s">
        <v>515</v>
      </c>
      <c r="G927" s="44">
        <v>1111122</v>
      </c>
      <c r="H927" s="44">
        <v>3</v>
      </c>
      <c r="I927" s="44">
        <v>0</v>
      </c>
      <c r="J927" s="44">
        <v>0</v>
      </c>
      <c r="K927" s="44">
        <v>1</v>
      </c>
      <c r="L927" s="44">
        <v>0</v>
      </c>
      <c r="M927" s="44">
        <v>0</v>
      </c>
      <c r="N927" s="44">
        <v>2</v>
      </c>
    </row>
    <row r="928" spans="1:14">
      <c r="A928" s="44" t="str">
        <f>VLOOKUP(E928,來源檔!B:C,2,0)</f>
        <v>次世代莫德納</v>
      </c>
      <c r="B928" s="44">
        <v>927</v>
      </c>
      <c r="C928" s="44" t="s">
        <v>140</v>
      </c>
      <c r="D928" s="44" t="s">
        <v>513</v>
      </c>
      <c r="E928" s="44" t="s">
        <v>516</v>
      </c>
      <c r="F928" s="44" t="s">
        <v>515</v>
      </c>
      <c r="G928" s="44">
        <v>1111122</v>
      </c>
      <c r="H928" s="44">
        <v>10</v>
      </c>
      <c r="I928" s="44">
        <v>0</v>
      </c>
      <c r="J928" s="44">
        <v>0</v>
      </c>
      <c r="K928" s="44">
        <v>6</v>
      </c>
      <c r="L928" s="44">
        <v>0</v>
      </c>
      <c r="M928" s="44">
        <v>0</v>
      </c>
      <c r="N928" s="44">
        <v>4</v>
      </c>
    </row>
    <row r="929" spans="1:14">
      <c r="A929" s="44" t="str">
        <f>VLOOKUP(E929,來源檔!B:C,2,0)</f>
        <v>Novavax</v>
      </c>
      <c r="B929" s="44">
        <v>928</v>
      </c>
      <c r="C929" s="44" t="s">
        <v>140</v>
      </c>
      <c r="D929" s="44" t="s">
        <v>519</v>
      </c>
      <c r="E929" s="44" t="s">
        <v>520</v>
      </c>
      <c r="F929" s="44" t="s">
        <v>515</v>
      </c>
      <c r="G929" s="44">
        <v>1111231</v>
      </c>
      <c r="H929" s="44">
        <v>1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1</v>
      </c>
    </row>
    <row r="930" spans="1:14">
      <c r="A930" s="44" t="str">
        <f>VLOOKUP(E930,來源檔!B:C,2,0)</f>
        <v>次世代莫德納</v>
      </c>
      <c r="B930" s="44">
        <v>929</v>
      </c>
      <c r="C930" s="44" t="s">
        <v>140</v>
      </c>
      <c r="D930" s="44" t="s">
        <v>513</v>
      </c>
      <c r="E930" s="44" t="s">
        <v>514</v>
      </c>
      <c r="F930" s="44" t="s">
        <v>515</v>
      </c>
      <c r="G930" s="44">
        <v>1111108</v>
      </c>
      <c r="H930" s="44">
        <v>5</v>
      </c>
      <c r="I930" s="44">
        <v>0</v>
      </c>
      <c r="J930" s="44">
        <v>0</v>
      </c>
      <c r="K930" s="44">
        <v>5</v>
      </c>
      <c r="L930" s="44">
        <v>0</v>
      </c>
      <c r="M930" s="44">
        <v>0</v>
      </c>
      <c r="N930" s="44">
        <v>0</v>
      </c>
    </row>
    <row r="931" spans="1:14">
      <c r="A931" s="44" t="str">
        <f>VLOOKUP(E931,來源檔!B:C,2,0)</f>
        <v>Novavax</v>
      </c>
      <c r="B931" s="44">
        <v>930</v>
      </c>
      <c r="C931" s="44" t="s">
        <v>464</v>
      </c>
      <c r="D931" s="44" t="s">
        <v>519</v>
      </c>
      <c r="E931" s="44" t="s">
        <v>520</v>
      </c>
      <c r="F931" s="44" t="s">
        <v>515</v>
      </c>
      <c r="G931" s="44">
        <v>1111231</v>
      </c>
      <c r="H931" s="44">
        <v>1</v>
      </c>
      <c r="I931" s="44">
        <v>2</v>
      </c>
      <c r="J931" s="44">
        <v>0</v>
      </c>
      <c r="K931" s="44">
        <v>3</v>
      </c>
      <c r="L931" s="44">
        <v>0</v>
      </c>
      <c r="M931" s="44">
        <v>0</v>
      </c>
      <c r="N931" s="44">
        <v>0</v>
      </c>
    </row>
    <row r="932" spans="1:14">
      <c r="A932" s="44" t="str">
        <f>VLOOKUP(E932,來源檔!B:C,2,0)</f>
        <v>次世代莫德納</v>
      </c>
      <c r="B932" s="44">
        <v>931</v>
      </c>
      <c r="C932" s="44" t="s">
        <v>464</v>
      </c>
      <c r="D932" s="44" t="s">
        <v>513</v>
      </c>
      <c r="E932" s="44" t="s">
        <v>516</v>
      </c>
      <c r="F932" s="44" t="s">
        <v>515</v>
      </c>
      <c r="G932" s="44">
        <v>1111122</v>
      </c>
      <c r="H932" s="44">
        <v>45</v>
      </c>
      <c r="I932" s="44">
        <v>10</v>
      </c>
      <c r="J932" s="44">
        <v>0</v>
      </c>
      <c r="K932" s="44">
        <v>23</v>
      </c>
      <c r="L932" s="44">
        <v>0</v>
      </c>
      <c r="M932" s="44">
        <v>0</v>
      </c>
      <c r="N932" s="44">
        <v>32</v>
      </c>
    </row>
    <row r="933" spans="1:14">
      <c r="A933" s="44" t="str">
        <f>VLOOKUP(E933,來源檔!B:C,2,0)</f>
        <v>莫德納</v>
      </c>
      <c r="B933" s="44">
        <v>932</v>
      </c>
      <c r="C933" s="44" t="s">
        <v>464</v>
      </c>
      <c r="D933" s="44" t="s">
        <v>525</v>
      </c>
      <c r="E933" s="44" t="s">
        <v>537</v>
      </c>
      <c r="F933" s="44" t="s">
        <v>515</v>
      </c>
      <c r="G933" s="44">
        <v>1111122</v>
      </c>
      <c r="H933" s="44">
        <v>0</v>
      </c>
      <c r="I933" s="44">
        <v>5</v>
      </c>
      <c r="J933" s="44">
        <v>0</v>
      </c>
      <c r="K933" s="44">
        <v>0</v>
      </c>
      <c r="L933" s="44">
        <v>0</v>
      </c>
      <c r="M933" s="44">
        <v>0</v>
      </c>
      <c r="N933" s="44">
        <v>5</v>
      </c>
    </row>
    <row r="934" spans="1:14">
      <c r="A934" s="44" t="str">
        <f>VLOOKUP(E934,來源檔!B:C,2,0)</f>
        <v>成人BNT</v>
      </c>
      <c r="B934" s="44">
        <v>933</v>
      </c>
      <c r="C934" s="44" t="s">
        <v>464</v>
      </c>
      <c r="D934" s="44" t="s">
        <v>517</v>
      </c>
      <c r="E934" s="44" t="s">
        <v>532</v>
      </c>
      <c r="F934" s="44" t="s">
        <v>515</v>
      </c>
      <c r="G934" s="44">
        <v>1111208</v>
      </c>
      <c r="H934" s="44">
        <v>0</v>
      </c>
      <c r="I934" s="44">
        <v>7</v>
      </c>
      <c r="J934" s="44">
        <v>0</v>
      </c>
      <c r="K934" s="44">
        <v>1</v>
      </c>
      <c r="L934" s="44">
        <v>0</v>
      </c>
      <c r="M934" s="44">
        <v>0</v>
      </c>
      <c r="N934" s="44">
        <v>6</v>
      </c>
    </row>
    <row r="935" spans="1:14">
      <c r="A935" s="44" t="str">
        <f>VLOOKUP(E935,來源檔!B:C,2,0)</f>
        <v>成人BNT</v>
      </c>
      <c r="B935" s="44">
        <v>934</v>
      </c>
      <c r="C935" s="44" t="s">
        <v>464</v>
      </c>
      <c r="D935" s="44" t="s">
        <v>517</v>
      </c>
      <c r="E935" s="44" t="s">
        <v>543</v>
      </c>
      <c r="F935" s="44" t="s">
        <v>515</v>
      </c>
      <c r="G935" s="44">
        <v>1111116</v>
      </c>
      <c r="H935" s="44">
        <v>6</v>
      </c>
      <c r="I935" s="44">
        <v>0</v>
      </c>
      <c r="J935" s="44">
        <v>0</v>
      </c>
      <c r="K935" s="44">
        <v>6</v>
      </c>
      <c r="L935" s="44">
        <v>0</v>
      </c>
      <c r="M935" s="44">
        <v>0</v>
      </c>
      <c r="N935" s="44">
        <v>0</v>
      </c>
    </row>
    <row r="936" spans="1:14">
      <c r="A936" s="44" t="str">
        <f>VLOOKUP(E936,來源檔!B:C,2,0)</f>
        <v>莫德納</v>
      </c>
      <c r="B936" s="44">
        <v>935</v>
      </c>
      <c r="C936" s="44" t="s">
        <v>178</v>
      </c>
      <c r="D936" s="44" t="s">
        <v>525</v>
      </c>
      <c r="E936" s="44" t="s">
        <v>531</v>
      </c>
      <c r="F936" s="44" t="s">
        <v>515</v>
      </c>
      <c r="G936" s="44">
        <v>1111108</v>
      </c>
      <c r="H936" s="44">
        <v>1</v>
      </c>
      <c r="I936" s="44">
        <v>0</v>
      </c>
      <c r="J936" s="44">
        <v>0</v>
      </c>
      <c r="K936" s="44">
        <v>1</v>
      </c>
      <c r="L936" s="44">
        <v>0</v>
      </c>
      <c r="M936" s="44">
        <v>0</v>
      </c>
      <c r="N936" s="44">
        <v>0</v>
      </c>
    </row>
    <row r="937" spans="1:14">
      <c r="A937" s="44" t="str">
        <f>VLOOKUP(E937,來源檔!B:C,2,0)</f>
        <v>次世代莫德納</v>
      </c>
      <c r="B937" s="44">
        <v>936</v>
      </c>
      <c r="C937" s="44" t="s">
        <v>178</v>
      </c>
      <c r="D937" s="44" t="s">
        <v>513</v>
      </c>
      <c r="E937" s="44" t="s">
        <v>516</v>
      </c>
      <c r="F937" s="44" t="s">
        <v>515</v>
      </c>
      <c r="G937" s="44">
        <v>1111122</v>
      </c>
      <c r="H937" s="44">
        <v>20</v>
      </c>
      <c r="I937" s="44">
        <v>0</v>
      </c>
      <c r="J937" s="44">
        <v>0</v>
      </c>
      <c r="K937" s="44">
        <v>8</v>
      </c>
      <c r="L937" s="44">
        <v>0</v>
      </c>
      <c r="M937" s="44">
        <v>0</v>
      </c>
      <c r="N937" s="44">
        <v>12</v>
      </c>
    </row>
    <row r="938" spans="1:14">
      <c r="A938" s="44" t="str">
        <f>VLOOKUP(E938,來源檔!B:C,2,0)</f>
        <v>嬰幼兒BNT(6個月至4歲)</v>
      </c>
      <c r="B938" s="44">
        <v>937</v>
      </c>
      <c r="C938" s="44" t="s">
        <v>178</v>
      </c>
      <c r="D938" s="44" t="s">
        <v>517</v>
      </c>
      <c r="E938" s="44" t="s">
        <v>538</v>
      </c>
      <c r="F938" s="44" t="s">
        <v>515</v>
      </c>
      <c r="G938" s="44">
        <v>1120110</v>
      </c>
      <c r="H938" s="44">
        <v>0</v>
      </c>
      <c r="I938" s="44">
        <v>10</v>
      </c>
      <c r="J938" s="44">
        <v>5</v>
      </c>
      <c r="K938" s="44">
        <v>0</v>
      </c>
      <c r="L938" s="44">
        <v>0</v>
      </c>
      <c r="M938" s="44">
        <v>0</v>
      </c>
      <c r="N938" s="44">
        <v>5</v>
      </c>
    </row>
    <row r="939" spans="1:14">
      <c r="A939" s="44" t="str">
        <f>VLOOKUP(E939,來源檔!B:C,2,0)</f>
        <v>兒童BNT(5歲至11歲)</v>
      </c>
      <c r="B939" s="44">
        <v>938</v>
      </c>
      <c r="C939" s="44" t="s">
        <v>178</v>
      </c>
      <c r="D939" s="44" t="s">
        <v>517</v>
      </c>
      <c r="E939" s="44" t="s">
        <v>522</v>
      </c>
      <c r="F939" s="44" t="s">
        <v>515</v>
      </c>
      <c r="G939" s="44">
        <v>1111107</v>
      </c>
      <c r="H939" s="44">
        <v>5</v>
      </c>
      <c r="I939" s="44">
        <v>0</v>
      </c>
      <c r="J939" s="44">
        <v>0</v>
      </c>
      <c r="K939" s="44">
        <v>5</v>
      </c>
      <c r="L939" s="44">
        <v>0</v>
      </c>
      <c r="M939" s="44">
        <v>0</v>
      </c>
      <c r="N939" s="44">
        <v>0</v>
      </c>
    </row>
    <row r="940" spans="1:14">
      <c r="A940" s="44" t="str">
        <f>VLOOKUP(E940,來源檔!B:C,2,0)</f>
        <v>嬰幼兒莫德納(6個月至5歲)</v>
      </c>
      <c r="B940" s="44">
        <v>939</v>
      </c>
      <c r="C940" s="44" t="s">
        <v>178</v>
      </c>
      <c r="D940" s="44" t="s">
        <v>525</v>
      </c>
      <c r="E940" s="44" t="s">
        <v>533</v>
      </c>
      <c r="F940" s="44" t="s">
        <v>515</v>
      </c>
      <c r="G940" s="44">
        <v>1111122</v>
      </c>
      <c r="H940" s="44">
        <v>10</v>
      </c>
      <c r="I940" s="44">
        <v>5</v>
      </c>
      <c r="J940" s="44">
        <v>0</v>
      </c>
      <c r="K940" s="44">
        <v>4</v>
      </c>
      <c r="L940" s="44">
        <v>0</v>
      </c>
      <c r="M940" s="44">
        <v>0</v>
      </c>
      <c r="N940" s="44">
        <v>11</v>
      </c>
    </row>
    <row r="941" spans="1:14">
      <c r="A941" s="44" t="str">
        <f>VLOOKUP(E941,來源檔!B:C,2,0)</f>
        <v>高端</v>
      </c>
      <c r="B941" s="44">
        <v>940</v>
      </c>
      <c r="C941" s="44" t="s">
        <v>178</v>
      </c>
      <c r="D941" s="44" t="s">
        <v>527</v>
      </c>
      <c r="E941" s="44" t="s">
        <v>545</v>
      </c>
      <c r="F941" s="44" t="s">
        <v>515</v>
      </c>
      <c r="G941" s="44">
        <v>1111115</v>
      </c>
      <c r="H941" s="44">
        <v>3</v>
      </c>
      <c r="I941" s="44">
        <v>0</v>
      </c>
      <c r="J941" s="44">
        <v>0</v>
      </c>
      <c r="K941" s="44">
        <v>3</v>
      </c>
      <c r="L941" s="44">
        <v>0</v>
      </c>
      <c r="M941" s="44">
        <v>0</v>
      </c>
      <c r="N941" s="44">
        <v>0</v>
      </c>
    </row>
    <row r="942" spans="1:14">
      <c r="A942" s="44" t="str">
        <f>VLOOKUP(E942,來源檔!B:C,2,0)</f>
        <v>Novavax</v>
      </c>
      <c r="B942" s="44">
        <v>941</v>
      </c>
      <c r="C942" s="44" t="s">
        <v>178</v>
      </c>
      <c r="D942" s="44" t="s">
        <v>519</v>
      </c>
      <c r="E942" s="44" t="s">
        <v>520</v>
      </c>
      <c r="F942" s="44" t="s">
        <v>515</v>
      </c>
      <c r="G942" s="44">
        <v>1111231</v>
      </c>
      <c r="H942" s="44">
        <v>19</v>
      </c>
      <c r="I942" s="44">
        <v>0</v>
      </c>
      <c r="J942" s="44">
        <v>0</v>
      </c>
      <c r="K942" s="44">
        <v>2</v>
      </c>
      <c r="L942" s="44">
        <v>0</v>
      </c>
      <c r="M942" s="44">
        <v>0</v>
      </c>
      <c r="N942" s="44">
        <v>17</v>
      </c>
    </row>
    <row r="943" spans="1:14">
      <c r="A943" s="44" t="str">
        <f>VLOOKUP(E943,來源檔!B:C,2,0)</f>
        <v>莫德納</v>
      </c>
      <c r="B943" s="44">
        <v>942</v>
      </c>
      <c r="C943" s="44" t="s">
        <v>178</v>
      </c>
      <c r="D943" s="44" t="s">
        <v>525</v>
      </c>
      <c r="E943" s="44" t="s">
        <v>526</v>
      </c>
      <c r="F943" s="44" t="s">
        <v>515</v>
      </c>
      <c r="G943" s="44">
        <v>1111205</v>
      </c>
      <c r="H943" s="44">
        <v>0</v>
      </c>
      <c r="I943" s="44">
        <v>10</v>
      </c>
      <c r="J943" s="44">
        <v>0</v>
      </c>
      <c r="K943" s="44">
        <v>0</v>
      </c>
      <c r="L943" s="44">
        <v>0</v>
      </c>
      <c r="M943" s="44">
        <v>0</v>
      </c>
      <c r="N943" s="44">
        <v>10</v>
      </c>
    </row>
    <row r="944" spans="1:14">
      <c r="A944" s="44" t="str">
        <f>VLOOKUP(E944,來源檔!B:C,2,0)</f>
        <v>次世代莫德納</v>
      </c>
      <c r="B944" s="44">
        <v>943</v>
      </c>
      <c r="C944" s="44" t="s">
        <v>178</v>
      </c>
      <c r="D944" s="44" t="s">
        <v>513</v>
      </c>
      <c r="E944" s="44" t="s">
        <v>514</v>
      </c>
      <c r="F944" s="44" t="s">
        <v>515</v>
      </c>
      <c r="G944" s="44">
        <v>1111108</v>
      </c>
      <c r="H944" s="44">
        <v>30</v>
      </c>
      <c r="I944" s="44">
        <v>0</v>
      </c>
      <c r="J944" s="44">
        <v>0</v>
      </c>
      <c r="K944" s="44">
        <v>30</v>
      </c>
      <c r="L944" s="44">
        <v>0</v>
      </c>
      <c r="M944" s="44">
        <v>0</v>
      </c>
      <c r="N944" s="44">
        <v>0</v>
      </c>
    </row>
    <row r="945" spans="1:14">
      <c r="A945" s="44" t="str">
        <f>VLOOKUP(E945,來源檔!B:C,2,0)</f>
        <v>嬰幼兒BNT(6個月至4歲)</v>
      </c>
      <c r="B945" s="44">
        <v>944</v>
      </c>
      <c r="C945" s="44" t="s">
        <v>178</v>
      </c>
      <c r="D945" s="44" t="s">
        <v>517</v>
      </c>
      <c r="E945" s="44" t="s">
        <v>544</v>
      </c>
      <c r="F945" s="44" t="s">
        <v>515</v>
      </c>
      <c r="G945" s="44">
        <v>1111101</v>
      </c>
      <c r="H945" s="44">
        <v>5</v>
      </c>
      <c r="I945" s="44">
        <v>0</v>
      </c>
      <c r="J945" s="44">
        <v>0</v>
      </c>
      <c r="K945" s="44">
        <v>5</v>
      </c>
      <c r="L945" s="44">
        <v>0</v>
      </c>
      <c r="M945" s="44">
        <v>0</v>
      </c>
      <c r="N945" s="44">
        <v>0</v>
      </c>
    </row>
    <row r="946" spans="1:14">
      <c r="A946" s="44" t="str">
        <f>VLOOKUP(E946,來源檔!B:C,2,0)</f>
        <v>莫德納</v>
      </c>
      <c r="B946" s="44">
        <v>945</v>
      </c>
      <c r="C946" s="44" t="s">
        <v>178</v>
      </c>
      <c r="D946" s="44" t="s">
        <v>525</v>
      </c>
      <c r="E946" s="44" t="s">
        <v>537</v>
      </c>
      <c r="F946" s="44" t="s">
        <v>515</v>
      </c>
      <c r="G946" s="44">
        <v>1111122</v>
      </c>
      <c r="H946" s="44">
        <v>5</v>
      </c>
      <c r="I946" s="44">
        <v>0</v>
      </c>
      <c r="J946" s="44">
        <v>0</v>
      </c>
      <c r="K946" s="44">
        <v>3</v>
      </c>
      <c r="L946" s="44">
        <v>0</v>
      </c>
      <c r="M946" s="44">
        <v>0</v>
      </c>
      <c r="N946" s="44">
        <v>2</v>
      </c>
    </row>
    <row r="947" spans="1:14">
      <c r="A947" s="44" t="str">
        <f>VLOOKUP(E947,來源檔!B:C,2,0)</f>
        <v>次世代莫德納</v>
      </c>
      <c r="B947" s="44">
        <v>946</v>
      </c>
      <c r="C947" s="44" t="s">
        <v>178</v>
      </c>
      <c r="D947" s="44" t="s">
        <v>513</v>
      </c>
      <c r="E947" s="44" t="s">
        <v>536</v>
      </c>
      <c r="F947" s="44" t="s">
        <v>515</v>
      </c>
      <c r="G947" s="44">
        <v>1111205</v>
      </c>
      <c r="H947" s="44">
        <v>0</v>
      </c>
      <c r="I947" s="44">
        <v>10</v>
      </c>
      <c r="J947" s="44">
        <v>0</v>
      </c>
      <c r="K947" s="44">
        <v>0</v>
      </c>
      <c r="L947" s="44">
        <v>0</v>
      </c>
      <c r="M947" s="44">
        <v>0</v>
      </c>
      <c r="N947" s="44">
        <v>10</v>
      </c>
    </row>
    <row r="948" spans="1:14">
      <c r="A948" s="44" t="str">
        <f>VLOOKUP(E948,來源檔!B:C,2,0)</f>
        <v>嬰幼兒BNT(6個月至4歲)</v>
      </c>
      <c r="B948" s="44">
        <v>947</v>
      </c>
      <c r="C948" s="44" t="s">
        <v>178</v>
      </c>
      <c r="D948" s="44" t="s">
        <v>517</v>
      </c>
      <c r="E948" s="44" t="s">
        <v>534</v>
      </c>
      <c r="F948" s="44" t="s">
        <v>515</v>
      </c>
      <c r="G948" s="44">
        <v>1111220</v>
      </c>
      <c r="H948" s="44">
        <v>0</v>
      </c>
      <c r="I948" s="44">
        <v>10</v>
      </c>
      <c r="J948" s="44">
        <v>0</v>
      </c>
      <c r="K948" s="44">
        <v>2</v>
      </c>
      <c r="L948" s="44">
        <v>0</v>
      </c>
      <c r="M948" s="44">
        <v>0</v>
      </c>
      <c r="N948" s="44">
        <v>8</v>
      </c>
    </row>
    <row r="949" spans="1:14">
      <c r="A949" s="44" t="str">
        <f>VLOOKUP(E949,來源檔!B:C,2,0)</f>
        <v>成人BNT</v>
      </c>
      <c r="B949" s="44">
        <v>948</v>
      </c>
      <c r="C949" s="44" t="s">
        <v>178</v>
      </c>
      <c r="D949" s="44" t="s">
        <v>517</v>
      </c>
      <c r="E949" s="44" t="s">
        <v>543</v>
      </c>
      <c r="F949" s="44" t="s">
        <v>515</v>
      </c>
      <c r="G949" s="44">
        <v>1111116</v>
      </c>
      <c r="H949" s="44">
        <v>40</v>
      </c>
      <c r="I949" s="44">
        <v>0</v>
      </c>
      <c r="J949" s="44">
        <v>20</v>
      </c>
      <c r="K949" s="44">
        <v>12</v>
      </c>
      <c r="L949" s="44">
        <v>0</v>
      </c>
      <c r="M949" s="44">
        <v>0</v>
      </c>
      <c r="N949" s="44">
        <v>8</v>
      </c>
    </row>
    <row r="950" spans="1:14">
      <c r="A950" s="44" t="str">
        <f>VLOOKUP(E950,來源檔!B:C,2,0)</f>
        <v>兒童BNT(5歲至11歲)</v>
      </c>
      <c r="B950" s="44">
        <v>949</v>
      </c>
      <c r="C950" s="44" t="s">
        <v>181</v>
      </c>
      <c r="D950" s="44" t="s">
        <v>517</v>
      </c>
      <c r="E950" s="44" t="s">
        <v>518</v>
      </c>
      <c r="F950" s="44" t="s">
        <v>515</v>
      </c>
      <c r="G950" s="44">
        <v>1111220</v>
      </c>
      <c r="H950" s="44">
        <v>27</v>
      </c>
      <c r="I950" s="44">
        <v>0</v>
      </c>
      <c r="J950" s="44">
        <v>8</v>
      </c>
      <c r="K950" s="44">
        <v>17</v>
      </c>
      <c r="L950" s="44">
        <v>0</v>
      </c>
      <c r="M950" s="44">
        <v>0</v>
      </c>
      <c r="N950" s="44">
        <v>2</v>
      </c>
    </row>
    <row r="951" spans="1:14">
      <c r="A951" s="44" t="str">
        <f>VLOOKUP(E951,來源檔!B:C,2,0)</f>
        <v>嬰幼兒莫德納(6個月至5歲)</v>
      </c>
      <c r="B951" s="44">
        <v>950</v>
      </c>
      <c r="C951" s="44" t="s">
        <v>181</v>
      </c>
      <c r="D951" s="44" t="s">
        <v>525</v>
      </c>
      <c r="E951" s="44" t="s">
        <v>533</v>
      </c>
      <c r="F951" s="44" t="s">
        <v>515</v>
      </c>
      <c r="G951" s="44">
        <v>1111122</v>
      </c>
      <c r="H951" s="44">
        <v>0</v>
      </c>
      <c r="I951" s="44">
        <v>33</v>
      </c>
      <c r="J951" s="44">
        <v>25</v>
      </c>
      <c r="K951" s="44">
        <v>8</v>
      </c>
      <c r="L951" s="44">
        <v>0</v>
      </c>
      <c r="M951" s="44">
        <v>0</v>
      </c>
      <c r="N951" s="44">
        <v>0</v>
      </c>
    </row>
    <row r="952" spans="1:14">
      <c r="A952" s="44" t="str">
        <f>VLOOKUP(E952,來源檔!B:C,2,0)</f>
        <v>次世代莫德納</v>
      </c>
      <c r="B952" s="44">
        <v>951</v>
      </c>
      <c r="C952" s="44" t="s">
        <v>181</v>
      </c>
      <c r="D952" s="44" t="s">
        <v>513</v>
      </c>
      <c r="E952" s="44" t="s">
        <v>514</v>
      </c>
      <c r="F952" s="44" t="s">
        <v>515</v>
      </c>
      <c r="G952" s="44">
        <v>1111108</v>
      </c>
      <c r="H952" s="44">
        <v>171</v>
      </c>
      <c r="I952" s="44">
        <v>0</v>
      </c>
      <c r="J952" s="44">
        <v>0</v>
      </c>
      <c r="K952" s="44">
        <v>171</v>
      </c>
      <c r="L952" s="44">
        <v>0</v>
      </c>
      <c r="M952" s="44">
        <v>0</v>
      </c>
      <c r="N952" s="44">
        <v>0</v>
      </c>
    </row>
    <row r="953" spans="1:14">
      <c r="A953" s="44" t="str">
        <f>VLOOKUP(E953,來源檔!B:C,2,0)</f>
        <v>嬰幼兒BNT(6個月至4歲)</v>
      </c>
      <c r="B953" s="44">
        <v>952</v>
      </c>
      <c r="C953" s="44" t="s">
        <v>181</v>
      </c>
      <c r="D953" s="44" t="s">
        <v>517</v>
      </c>
      <c r="E953" s="44" t="s">
        <v>540</v>
      </c>
      <c r="F953" s="44" t="s">
        <v>515</v>
      </c>
      <c r="G953" s="44">
        <v>1111114</v>
      </c>
      <c r="H953" s="44">
        <v>15</v>
      </c>
      <c r="I953" s="44">
        <v>0</v>
      </c>
      <c r="J953" s="44">
        <v>0</v>
      </c>
      <c r="K953" s="44">
        <v>15</v>
      </c>
      <c r="L953" s="44">
        <v>0</v>
      </c>
      <c r="M953" s="44">
        <v>0</v>
      </c>
      <c r="N953" s="44">
        <v>0</v>
      </c>
    </row>
    <row r="954" spans="1:14">
      <c r="A954" s="44" t="str">
        <f>VLOOKUP(E954,來源檔!B:C,2,0)</f>
        <v>嬰幼兒BNT(6個月至4歲)</v>
      </c>
      <c r="B954" s="44">
        <v>953</v>
      </c>
      <c r="C954" s="44" t="s">
        <v>181</v>
      </c>
      <c r="D954" s="44" t="s">
        <v>517</v>
      </c>
      <c r="E954" s="44" t="s">
        <v>538</v>
      </c>
      <c r="F954" s="44" t="s">
        <v>515</v>
      </c>
      <c r="G954" s="44">
        <v>1120110</v>
      </c>
      <c r="H954" s="44">
        <v>0</v>
      </c>
      <c r="I954" s="44">
        <v>5</v>
      </c>
      <c r="J954" s="44">
        <v>0</v>
      </c>
      <c r="K954" s="44">
        <v>0</v>
      </c>
      <c r="L954" s="44">
        <v>0</v>
      </c>
      <c r="M954" s="44">
        <v>0</v>
      </c>
      <c r="N954" s="44">
        <v>5</v>
      </c>
    </row>
    <row r="955" spans="1:14">
      <c r="A955" s="44" t="str">
        <f>VLOOKUP(E955,來源檔!B:C,2,0)</f>
        <v>次世代莫德納</v>
      </c>
      <c r="B955" s="44">
        <v>954</v>
      </c>
      <c r="C955" s="44" t="s">
        <v>181</v>
      </c>
      <c r="D955" s="44" t="s">
        <v>513</v>
      </c>
      <c r="E955" s="44" t="s">
        <v>516</v>
      </c>
      <c r="F955" s="44" t="s">
        <v>515</v>
      </c>
      <c r="G955" s="44">
        <v>1111122</v>
      </c>
      <c r="H955" s="44">
        <v>180</v>
      </c>
      <c r="I955" s="44">
        <v>0</v>
      </c>
      <c r="J955" s="44">
        <v>40</v>
      </c>
      <c r="K955" s="44">
        <v>40</v>
      </c>
      <c r="L955" s="44">
        <v>0</v>
      </c>
      <c r="M955" s="44">
        <v>0</v>
      </c>
      <c r="N955" s="44">
        <v>100</v>
      </c>
    </row>
    <row r="956" spans="1:14">
      <c r="A956" s="44" t="str">
        <f>VLOOKUP(E956,來源檔!B:C,2,0)</f>
        <v>次世代莫德納</v>
      </c>
      <c r="B956" s="44">
        <v>955</v>
      </c>
      <c r="C956" s="44" t="s">
        <v>63</v>
      </c>
      <c r="D956" s="44" t="s">
        <v>513</v>
      </c>
      <c r="E956" s="44" t="s">
        <v>516</v>
      </c>
      <c r="F956" s="44" t="s">
        <v>515</v>
      </c>
      <c r="G956" s="44">
        <v>1111122</v>
      </c>
      <c r="H956" s="44">
        <v>40</v>
      </c>
      <c r="I956" s="44">
        <v>0</v>
      </c>
      <c r="J956" s="44">
        <v>0</v>
      </c>
      <c r="K956" s="44">
        <v>6</v>
      </c>
      <c r="L956" s="44">
        <v>0</v>
      </c>
      <c r="M956" s="44">
        <v>0</v>
      </c>
      <c r="N956" s="44">
        <v>34</v>
      </c>
    </row>
    <row r="957" spans="1:14">
      <c r="A957" s="44" t="str">
        <f>VLOOKUP(E957,來源檔!B:C,2,0)</f>
        <v>成人BNT</v>
      </c>
      <c r="B957" s="44">
        <v>956</v>
      </c>
      <c r="C957" s="44" t="s">
        <v>307</v>
      </c>
      <c r="D957" s="44" t="s">
        <v>517</v>
      </c>
      <c r="E957" s="44" t="s">
        <v>532</v>
      </c>
      <c r="F957" s="44" t="s">
        <v>515</v>
      </c>
      <c r="G957" s="44">
        <v>1111208</v>
      </c>
      <c r="H957" s="44">
        <v>0</v>
      </c>
      <c r="I957" s="44">
        <v>5</v>
      </c>
      <c r="J957" s="44">
        <v>0</v>
      </c>
      <c r="K957" s="44">
        <v>5</v>
      </c>
      <c r="L957" s="44">
        <v>0</v>
      </c>
      <c r="M957" s="44">
        <v>0</v>
      </c>
      <c r="N957" s="44">
        <v>0</v>
      </c>
    </row>
    <row r="958" spans="1:14">
      <c r="A958" s="44" t="str">
        <f>VLOOKUP(E958,來源檔!B:C,2,0)</f>
        <v>Novavax</v>
      </c>
      <c r="B958" s="44">
        <v>957</v>
      </c>
      <c r="C958" s="44" t="s">
        <v>307</v>
      </c>
      <c r="D958" s="44" t="s">
        <v>519</v>
      </c>
      <c r="E958" s="44" t="s">
        <v>520</v>
      </c>
      <c r="F958" s="44" t="s">
        <v>515</v>
      </c>
      <c r="G958" s="44">
        <v>1111231</v>
      </c>
      <c r="H958" s="44">
        <v>1</v>
      </c>
      <c r="I958" s="44">
        <v>7</v>
      </c>
      <c r="J958" s="44">
        <v>0</v>
      </c>
      <c r="K958" s="44">
        <v>8</v>
      </c>
      <c r="L958" s="44">
        <v>0</v>
      </c>
      <c r="M958" s="44">
        <v>0</v>
      </c>
      <c r="N958" s="44">
        <v>0</v>
      </c>
    </row>
    <row r="959" spans="1:14">
      <c r="A959" s="44" t="str">
        <f>VLOOKUP(E959,來源檔!B:C,2,0)</f>
        <v>成人BNT</v>
      </c>
      <c r="B959" s="44">
        <v>958</v>
      </c>
      <c r="C959" s="44" t="s">
        <v>307</v>
      </c>
      <c r="D959" s="44" t="s">
        <v>517</v>
      </c>
      <c r="E959" s="44" t="s">
        <v>543</v>
      </c>
      <c r="F959" s="44" t="s">
        <v>515</v>
      </c>
      <c r="G959" s="44">
        <v>1111116</v>
      </c>
      <c r="H959" s="44">
        <v>3</v>
      </c>
      <c r="I959" s="44">
        <v>7</v>
      </c>
      <c r="J959" s="44">
        <v>0</v>
      </c>
      <c r="K959" s="44">
        <v>10</v>
      </c>
      <c r="L959" s="44">
        <v>0</v>
      </c>
      <c r="M959" s="44">
        <v>0</v>
      </c>
      <c r="N959" s="44">
        <v>0</v>
      </c>
    </row>
    <row r="960" spans="1:14">
      <c r="A960" s="44" t="str">
        <f>VLOOKUP(E960,來源檔!B:C,2,0)</f>
        <v>高端</v>
      </c>
      <c r="B960" s="44">
        <v>959</v>
      </c>
      <c r="C960" s="44" t="s">
        <v>307</v>
      </c>
      <c r="D960" s="44" t="s">
        <v>527</v>
      </c>
      <c r="E960" s="44" t="s">
        <v>528</v>
      </c>
      <c r="F960" s="44" t="s">
        <v>529</v>
      </c>
      <c r="G960" s="44">
        <v>1111109</v>
      </c>
      <c r="H960" s="44">
        <v>0</v>
      </c>
      <c r="I960" s="44">
        <v>5</v>
      </c>
      <c r="J960" s="44">
        <v>0</v>
      </c>
      <c r="K960" s="44">
        <v>5</v>
      </c>
      <c r="L960" s="44">
        <v>0</v>
      </c>
      <c r="M960" s="44">
        <v>0</v>
      </c>
      <c r="N960" s="44">
        <v>0</v>
      </c>
    </row>
    <row r="961" spans="1:14">
      <c r="A961" s="44" t="str">
        <f>VLOOKUP(E961,來源檔!B:C,2,0)</f>
        <v>兒童BNT(5歲至11歲)</v>
      </c>
      <c r="B961" s="44">
        <v>960</v>
      </c>
      <c r="C961" s="44" t="s">
        <v>307</v>
      </c>
      <c r="D961" s="44" t="s">
        <v>517</v>
      </c>
      <c r="E961" s="44" t="s">
        <v>522</v>
      </c>
      <c r="F961" s="44" t="s">
        <v>515</v>
      </c>
      <c r="G961" s="44">
        <v>1111107</v>
      </c>
      <c r="H961" s="44">
        <v>9</v>
      </c>
      <c r="I961" s="44">
        <v>5</v>
      </c>
      <c r="J961" s="44">
        <v>0</v>
      </c>
      <c r="K961" s="44">
        <v>14</v>
      </c>
      <c r="L961" s="44">
        <v>0</v>
      </c>
      <c r="M961" s="44">
        <v>0</v>
      </c>
      <c r="N961" s="44">
        <v>0</v>
      </c>
    </row>
    <row r="962" spans="1:14">
      <c r="A962" s="44" t="str">
        <f>VLOOKUP(E962,來源檔!B:C,2,0)</f>
        <v>莫德納</v>
      </c>
      <c r="B962" s="44">
        <v>961</v>
      </c>
      <c r="C962" s="44" t="s">
        <v>307</v>
      </c>
      <c r="D962" s="44" t="s">
        <v>525</v>
      </c>
      <c r="E962" s="44" t="s">
        <v>537</v>
      </c>
      <c r="F962" s="44" t="s">
        <v>515</v>
      </c>
      <c r="G962" s="44">
        <v>1111122</v>
      </c>
      <c r="H962" s="44">
        <v>1</v>
      </c>
      <c r="I962" s="44">
        <v>17</v>
      </c>
      <c r="J962" s="44">
        <v>0</v>
      </c>
      <c r="K962" s="44">
        <v>14</v>
      </c>
      <c r="L962" s="44">
        <v>0</v>
      </c>
      <c r="M962" s="44">
        <v>0</v>
      </c>
      <c r="N962" s="44">
        <v>4</v>
      </c>
    </row>
    <row r="963" spans="1:14">
      <c r="A963" s="44" t="str">
        <f>VLOOKUP(E963,來源檔!B:C,2,0)</f>
        <v>次世代莫德納</v>
      </c>
      <c r="B963" s="44">
        <v>962</v>
      </c>
      <c r="C963" s="44" t="s">
        <v>307</v>
      </c>
      <c r="D963" s="44" t="s">
        <v>513</v>
      </c>
      <c r="E963" s="44" t="s">
        <v>514</v>
      </c>
      <c r="F963" s="44" t="s">
        <v>515</v>
      </c>
      <c r="G963" s="44">
        <v>1111108</v>
      </c>
      <c r="H963" s="44">
        <v>99</v>
      </c>
      <c r="I963" s="44">
        <v>0</v>
      </c>
      <c r="J963" s="44">
        <v>0</v>
      </c>
      <c r="K963" s="44">
        <v>99</v>
      </c>
      <c r="L963" s="44">
        <v>0</v>
      </c>
      <c r="M963" s="44">
        <v>0</v>
      </c>
      <c r="N963" s="44">
        <v>0</v>
      </c>
    </row>
    <row r="964" spans="1:14">
      <c r="A964" s="44" t="str">
        <f>VLOOKUP(E964,來源檔!B:C,2,0)</f>
        <v>嬰幼兒BNT(6個月至4歲)</v>
      </c>
      <c r="B964" s="44">
        <v>963</v>
      </c>
      <c r="C964" s="44" t="s">
        <v>307</v>
      </c>
      <c r="D964" s="44" t="s">
        <v>517</v>
      </c>
      <c r="E964" s="44" t="s">
        <v>539</v>
      </c>
      <c r="F964" s="44" t="s">
        <v>515</v>
      </c>
      <c r="G964" s="44">
        <v>1111128</v>
      </c>
      <c r="H964" s="44">
        <v>14</v>
      </c>
      <c r="I964" s="44">
        <v>0</v>
      </c>
      <c r="J964" s="44">
        <v>0</v>
      </c>
      <c r="K964" s="44">
        <v>14</v>
      </c>
      <c r="L964" s="44">
        <v>0</v>
      </c>
      <c r="M964" s="44">
        <v>0</v>
      </c>
      <c r="N964" s="44">
        <v>0</v>
      </c>
    </row>
    <row r="965" spans="1:14">
      <c r="A965" s="44" t="str">
        <f>VLOOKUP(E965,來源檔!B:C,2,0)</f>
        <v>嬰幼兒莫德納(6個月至5歲)</v>
      </c>
      <c r="B965" s="44">
        <v>964</v>
      </c>
      <c r="C965" s="44" t="s">
        <v>307</v>
      </c>
      <c r="D965" s="44" t="s">
        <v>525</v>
      </c>
      <c r="E965" s="44" t="s">
        <v>533</v>
      </c>
      <c r="F965" s="44" t="s">
        <v>515</v>
      </c>
      <c r="G965" s="44">
        <v>1111122</v>
      </c>
      <c r="H965" s="44">
        <v>5</v>
      </c>
      <c r="I965" s="44">
        <v>10</v>
      </c>
      <c r="J965" s="44">
        <v>0</v>
      </c>
      <c r="K965" s="44">
        <v>8</v>
      </c>
      <c r="L965" s="44">
        <v>0</v>
      </c>
      <c r="M965" s="44">
        <v>0</v>
      </c>
      <c r="N965" s="44">
        <v>7</v>
      </c>
    </row>
    <row r="966" spans="1:14">
      <c r="A966" s="44" t="str">
        <f>VLOOKUP(E966,來源檔!B:C,2,0)</f>
        <v>次世代莫德納</v>
      </c>
      <c r="B966" s="44">
        <v>965</v>
      </c>
      <c r="C966" s="44" t="s">
        <v>307</v>
      </c>
      <c r="D966" s="44" t="s">
        <v>513</v>
      </c>
      <c r="E966" s="44" t="s">
        <v>516</v>
      </c>
      <c r="F966" s="44" t="s">
        <v>515</v>
      </c>
      <c r="G966" s="44">
        <v>1111122</v>
      </c>
      <c r="H966" s="44">
        <v>0</v>
      </c>
      <c r="I966" s="44">
        <v>30</v>
      </c>
      <c r="J966" s="44">
        <v>0</v>
      </c>
      <c r="K966" s="44">
        <v>21</v>
      </c>
      <c r="L966" s="44">
        <v>0</v>
      </c>
      <c r="M966" s="44">
        <v>0</v>
      </c>
      <c r="N966" s="44">
        <v>9</v>
      </c>
    </row>
    <row r="967" spans="1:14">
      <c r="A967" s="44" t="str">
        <f>VLOOKUP(E967,來源檔!B:C,2,0)</f>
        <v>兒童BNT(5歲至11歲)</v>
      </c>
      <c r="B967" s="44">
        <v>966</v>
      </c>
      <c r="C967" s="44" t="s">
        <v>307</v>
      </c>
      <c r="D967" s="44" t="s">
        <v>517</v>
      </c>
      <c r="E967" s="44" t="s">
        <v>518</v>
      </c>
      <c r="F967" s="44" t="s">
        <v>515</v>
      </c>
      <c r="G967" s="44">
        <v>1111220</v>
      </c>
      <c r="H967" s="44">
        <v>0</v>
      </c>
      <c r="I967" s="44">
        <v>5</v>
      </c>
      <c r="J967" s="44">
        <v>5</v>
      </c>
      <c r="K967" s="44">
        <v>0</v>
      </c>
      <c r="L967" s="44">
        <v>0</v>
      </c>
      <c r="M967" s="44">
        <v>0</v>
      </c>
      <c r="N967" s="44">
        <v>0</v>
      </c>
    </row>
    <row r="968" spans="1:14">
      <c r="A968" s="44" t="str">
        <f>VLOOKUP(E968,來源檔!B:C,2,0)</f>
        <v>嬰幼兒莫德納(6個月至5歲)</v>
      </c>
      <c r="B968" s="44">
        <v>967</v>
      </c>
      <c r="C968" s="44" t="s">
        <v>307</v>
      </c>
      <c r="D968" s="44" t="s">
        <v>525</v>
      </c>
      <c r="E968" s="44" t="s">
        <v>535</v>
      </c>
      <c r="F968" s="44" t="s">
        <v>515</v>
      </c>
      <c r="G968" s="44">
        <v>1111108</v>
      </c>
      <c r="H968" s="44">
        <v>10</v>
      </c>
      <c r="I968" s="44">
        <v>0</v>
      </c>
      <c r="J968" s="44">
        <v>0</v>
      </c>
      <c r="K968" s="44">
        <v>10</v>
      </c>
      <c r="L968" s="44">
        <v>0</v>
      </c>
      <c r="M968" s="44">
        <v>0</v>
      </c>
      <c r="N968" s="44">
        <v>0</v>
      </c>
    </row>
    <row r="969" spans="1:14">
      <c r="A969" s="44" t="str">
        <f>VLOOKUP(E969,來源檔!B:C,2,0)</f>
        <v>嬰幼兒BNT(6個月至4歲)</v>
      </c>
      <c r="B969" s="44">
        <v>968</v>
      </c>
      <c r="C969" s="44" t="s">
        <v>310</v>
      </c>
      <c r="D969" s="44" t="s">
        <v>517</v>
      </c>
      <c r="E969" s="44" t="s">
        <v>540</v>
      </c>
      <c r="F969" s="44" t="s">
        <v>515</v>
      </c>
      <c r="G969" s="44">
        <v>1111114</v>
      </c>
      <c r="H969" s="44">
        <v>1</v>
      </c>
      <c r="I969" s="44">
        <v>0</v>
      </c>
      <c r="J969" s="44">
        <v>0</v>
      </c>
      <c r="K969" s="44">
        <v>1</v>
      </c>
      <c r="L969" s="44">
        <v>0</v>
      </c>
      <c r="M969" s="44">
        <v>0</v>
      </c>
      <c r="N969" s="44">
        <v>0</v>
      </c>
    </row>
    <row r="970" spans="1:14">
      <c r="A970" s="44" t="str">
        <f>VLOOKUP(E970,來源檔!B:C,2,0)</f>
        <v>次世代莫德納</v>
      </c>
      <c r="B970" s="44">
        <v>969</v>
      </c>
      <c r="C970" s="44" t="s">
        <v>310</v>
      </c>
      <c r="D970" s="44" t="s">
        <v>513</v>
      </c>
      <c r="E970" s="44" t="s">
        <v>516</v>
      </c>
      <c r="F970" s="44" t="s">
        <v>515</v>
      </c>
      <c r="G970" s="44">
        <v>1111122</v>
      </c>
      <c r="H970" s="44">
        <v>0</v>
      </c>
      <c r="I970" s="44">
        <v>10</v>
      </c>
      <c r="J970" s="44">
        <v>0</v>
      </c>
      <c r="K970" s="44">
        <v>5</v>
      </c>
      <c r="L970" s="44">
        <v>0</v>
      </c>
      <c r="M970" s="44">
        <v>0</v>
      </c>
      <c r="N970" s="44">
        <v>5</v>
      </c>
    </row>
    <row r="971" spans="1:14">
      <c r="A971" s="44" t="str">
        <f>VLOOKUP(E971,來源檔!B:C,2,0)</f>
        <v>兒童BNT(5歲至11歲)</v>
      </c>
      <c r="B971" s="44">
        <v>970</v>
      </c>
      <c r="C971" s="44" t="s">
        <v>310</v>
      </c>
      <c r="D971" s="44" t="s">
        <v>517</v>
      </c>
      <c r="E971" s="44" t="s">
        <v>530</v>
      </c>
      <c r="F971" s="44" t="s">
        <v>515</v>
      </c>
      <c r="G971" s="44">
        <v>1111128</v>
      </c>
      <c r="H971" s="44">
        <v>9</v>
      </c>
      <c r="I971" s="44">
        <v>0</v>
      </c>
      <c r="J971" s="44">
        <v>0</v>
      </c>
      <c r="K971" s="44">
        <v>3</v>
      </c>
      <c r="L971" s="44">
        <v>0</v>
      </c>
      <c r="M971" s="44">
        <v>0</v>
      </c>
      <c r="N971" s="44">
        <v>6</v>
      </c>
    </row>
    <row r="972" spans="1:14">
      <c r="A972" s="44" t="str">
        <f>VLOOKUP(E972,來源檔!B:C,2,0)</f>
        <v>次世代莫德納</v>
      </c>
      <c r="B972" s="44">
        <v>971</v>
      </c>
      <c r="C972" s="44" t="s">
        <v>310</v>
      </c>
      <c r="D972" s="44" t="s">
        <v>513</v>
      </c>
      <c r="E972" s="44" t="s">
        <v>514</v>
      </c>
      <c r="F972" s="44" t="s">
        <v>515</v>
      </c>
      <c r="G972" s="44">
        <v>1111108</v>
      </c>
      <c r="H972" s="44">
        <v>7</v>
      </c>
      <c r="I972" s="44">
        <v>0</v>
      </c>
      <c r="J972" s="44">
        <v>0</v>
      </c>
      <c r="K972" s="44">
        <v>7</v>
      </c>
      <c r="L972" s="44">
        <v>0</v>
      </c>
      <c r="M972" s="44">
        <v>0</v>
      </c>
      <c r="N972" s="44">
        <v>0</v>
      </c>
    </row>
    <row r="973" spans="1:14">
      <c r="A973" s="44" t="str">
        <f>VLOOKUP(E973,來源檔!B:C,2,0)</f>
        <v>次世代莫德納</v>
      </c>
      <c r="B973" s="44">
        <v>972</v>
      </c>
      <c r="C973" s="44" t="s">
        <v>51</v>
      </c>
      <c r="D973" s="44" t="s">
        <v>513</v>
      </c>
      <c r="E973" s="44" t="s">
        <v>516</v>
      </c>
      <c r="F973" s="44" t="s">
        <v>515</v>
      </c>
      <c r="G973" s="44">
        <v>1111122</v>
      </c>
      <c r="H973" s="44">
        <v>15</v>
      </c>
      <c r="I973" s="44">
        <v>10</v>
      </c>
      <c r="J973" s="44">
        <v>0</v>
      </c>
      <c r="K973" s="44">
        <v>25</v>
      </c>
      <c r="L973" s="44">
        <v>0</v>
      </c>
      <c r="M973" s="44">
        <v>0</v>
      </c>
      <c r="N973" s="44">
        <v>0</v>
      </c>
    </row>
    <row r="974" spans="1:14">
      <c r="A974" s="44" t="str">
        <f>VLOOKUP(E974,來源檔!B:C,2,0)</f>
        <v>成人BNT</v>
      </c>
      <c r="B974" s="44">
        <v>973</v>
      </c>
      <c r="C974" s="44" t="s">
        <v>51</v>
      </c>
      <c r="D974" s="44" t="s">
        <v>517</v>
      </c>
      <c r="E974" s="44" t="s">
        <v>532</v>
      </c>
      <c r="F974" s="44" t="s">
        <v>515</v>
      </c>
      <c r="G974" s="44">
        <v>1111208</v>
      </c>
      <c r="H974" s="44">
        <v>0</v>
      </c>
      <c r="I974" s="44">
        <v>10</v>
      </c>
      <c r="J974" s="44">
        <v>0</v>
      </c>
      <c r="K974" s="44">
        <v>0</v>
      </c>
      <c r="L974" s="44">
        <v>0</v>
      </c>
      <c r="M974" s="44">
        <v>0</v>
      </c>
      <c r="N974" s="44">
        <v>10</v>
      </c>
    </row>
    <row r="975" spans="1:14">
      <c r="A975" s="44" t="str">
        <f>VLOOKUP(E975,來源檔!B:C,2,0)</f>
        <v>成人BNT</v>
      </c>
      <c r="B975" s="44">
        <v>974</v>
      </c>
      <c r="C975" s="44" t="s">
        <v>51</v>
      </c>
      <c r="D975" s="44" t="s">
        <v>517</v>
      </c>
      <c r="E975" s="44" t="s">
        <v>543</v>
      </c>
      <c r="F975" s="44" t="s">
        <v>515</v>
      </c>
      <c r="G975" s="44">
        <v>1111116</v>
      </c>
      <c r="H975" s="44">
        <v>0</v>
      </c>
      <c r="I975" s="44">
        <v>7</v>
      </c>
      <c r="J975" s="44">
        <v>0</v>
      </c>
      <c r="K975" s="44">
        <v>7</v>
      </c>
      <c r="L975" s="44">
        <v>0</v>
      </c>
      <c r="M975" s="44">
        <v>0</v>
      </c>
      <c r="N975" s="44">
        <v>0</v>
      </c>
    </row>
    <row r="976" spans="1:14">
      <c r="A976" s="44" t="str">
        <f>VLOOKUP(E976,來源檔!B:C,2,0)</f>
        <v>次世代莫德納</v>
      </c>
      <c r="B976" s="44">
        <v>975</v>
      </c>
      <c r="C976" s="44" t="s">
        <v>51</v>
      </c>
      <c r="D976" s="44" t="s">
        <v>513</v>
      </c>
      <c r="E976" s="44" t="s">
        <v>536</v>
      </c>
      <c r="F976" s="44" t="s">
        <v>515</v>
      </c>
      <c r="G976" s="44">
        <v>1111205</v>
      </c>
      <c r="H976" s="44">
        <v>0</v>
      </c>
      <c r="I976" s="44">
        <v>5</v>
      </c>
      <c r="J976" s="44">
        <v>0</v>
      </c>
      <c r="K976" s="44">
        <v>2</v>
      </c>
      <c r="L976" s="44">
        <v>0</v>
      </c>
      <c r="M976" s="44">
        <v>0</v>
      </c>
      <c r="N976" s="44">
        <v>3</v>
      </c>
    </row>
    <row r="977" spans="1:14">
      <c r="A977" s="44" t="str">
        <f>VLOOKUP(E977,來源檔!B:C,2,0)</f>
        <v>Novavax</v>
      </c>
      <c r="B977" s="44">
        <v>976</v>
      </c>
      <c r="C977" s="44" t="s">
        <v>51</v>
      </c>
      <c r="D977" s="44" t="s">
        <v>519</v>
      </c>
      <c r="E977" s="44" t="s">
        <v>520</v>
      </c>
      <c r="F977" s="44" t="s">
        <v>515</v>
      </c>
      <c r="G977" s="44">
        <v>1111231</v>
      </c>
      <c r="H977" s="44">
        <v>3</v>
      </c>
      <c r="I977" s="44">
        <v>5</v>
      </c>
      <c r="J977" s="44">
        <v>0</v>
      </c>
      <c r="K977" s="44">
        <v>8</v>
      </c>
      <c r="L977" s="44">
        <v>0</v>
      </c>
      <c r="M977" s="44">
        <v>0</v>
      </c>
      <c r="N977" s="44">
        <v>0</v>
      </c>
    </row>
    <row r="978" spans="1:14">
      <c r="A978" s="44" t="str">
        <f>VLOOKUP(E978,來源檔!B:C,2,0)</f>
        <v>莫德納</v>
      </c>
      <c r="B978" s="44">
        <v>977</v>
      </c>
      <c r="C978" s="44" t="s">
        <v>51</v>
      </c>
      <c r="D978" s="44" t="s">
        <v>525</v>
      </c>
      <c r="E978" s="44" t="s">
        <v>537</v>
      </c>
      <c r="F978" s="44" t="s">
        <v>515</v>
      </c>
      <c r="G978" s="44">
        <v>1111122</v>
      </c>
      <c r="H978" s="44">
        <v>1</v>
      </c>
      <c r="I978" s="44">
        <v>0</v>
      </c>
      <c r="J978" s="44">
        <v>0</v>
      </c>
      <c r="K978" s="44">
        <v>1</v>
      </c>
      <c r="L978" s="44">
        <v>0</v>
      </c>
      <c r="M978" s="44">
        <v>0</v>
      </c>
      <c r="N978" s="44">
        <v>0</v>
      </c>
    </row>
    <row r="979" spans="1:14">
      <c r="A979" s="44" t="str">
        <f>VLOOKUP(E979,來源檔!B:C,2,0)</f>
        <v>Novavax</v>
      </c>
      <c r="B979" s="44">
        <v>978</v>
      </c>
      <c r="C979" s="44" t="s">
        <v>500</v>
      </c>
      <c r="D979" s="44" t="s">
        <v>519</v>
      </c>
      <c r="E979" s="44" t="s">
        <v>520</v>
      </c>
      <c r="F979" s="44" t="s">
        <v>515</v>
      </c>
      <c r="G979" s="44">
        <v>1111231</v>
      </c>
      <c r="H979" s="44">
        <v>1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1</v>
      </c>
    </row>
    <row r="980" spans="1:14">
      <c r="A980" s="44" t="str">
        <f>VLOOKUP(E980,來源檔!B:C,2,0)</f>
        <v>莫德納</v>
      </c>
      <c r="B980" s="44">
        <v>979</v>
      </c>
      <c r="C980" s="44" t="s">
        <v>143</v>
      </c>
      <c r="D980" s="44" t="s">
        <v>525</v>
      </c>
      <c r="E980" s="44" t="s">
        <v>526</v>
      </c>
      <c r="F980" s="44" t="s">
        <v>515</v>
      </c>
      <c r="G980" s="44">
        <v>1111205</v>
      </c>
      <c r="H980" s="44">
        <v>0</v>
      </c>
      <c r="I980" s="44">
        <v>1</v>
      </c>
      <c r="J980" s="44">
        <v>0</v>
      </c>
      <c r="K980" s="44">
        <v>1</v>
      </c>
      <c r="L980" s="44">
        <v>0</v>
      </c>
      <c r="M980" s="44">
        <v>0</v>
      </c>
      <c r="N980" s="44">
        <v>0</v>
      </c>
    </row>
    <row r="981" spans="1:14">
      <c r="A981" s="44" t="str">
        <f>VLOOKUP(E981,來源檔!B:C,2,0)</f>
        <v>Novavax</v>
      </c>
      <c r="B981" s="44">
        <v>980</v>
      </c>
      <c r="C981" s="44" t="s">
        <v>143</v>
      </c>
      <c r="D981" s="44" t="s">
        <v>519</v>
      </c>
      <c r="E981" s="44" t="s">
        <v>520</v>
      </c>
      <c r="F981" s="44" t="s">
        <v>515</v>
      </c>
      <c r="G981" s="44">
        <v>1111231</v>
      </c>
      <c r="H981" s="44">
        <v>1</v>
      </c>
      <c r="I981" s="44">
        <v>5</v>
      </c>
      <c r="J981" s="44">
        <v>0</v>
      </c>
      <c r="K981" s="44">
        <v>3</v>
      </c>
      <c r="L981" s="44">
        <v>0</v>
      </c>
      <c r="M981" s="44">
        <v>0</v>
      </c>
      <c r="N981" s="44">
        <v>3</v>
      </c>
    </row>
    <row r="982" spans="1:14">
      <c r="A982" s="44" t="str">
        <f>VLOOKUP(E982,來源檔!B:C,2,0)</f>
        <v>嬰幼兒莫德納(6個月至5歲)</v>
      </c>
      <c r="B982" s="44">
        <v>981</v>
      </c>
      <c r="C982" s="44" t="s">
        <v>143</v>
      </c>
      <c r="D982" s="44" t="s">
        <v>525</v>
      </c>
      <c r="E982" s="44" t="s">
        <v>533</v>
      </c>
      <c r="F982" s="44" t="s">
        <v>515</v>
      </c>
      <c r="G982" s="44">
        <v>1111122</v>
      </c>
      <c r="H982" s="44">
        <v>0</v>
      </c>
      <c r="I982" s="44">
        <v>1</v>
      </c>
      <c r="J982" s="44">
        <v>0</v>
      </c>
      <c r="K982" s="44">
        <v>0</v>
      </c>
      <c r="L982" s="44">
        <v>0</v>
      </c>
      <c r="M982" s="44">
        <v>0</v>
      </c>
      <c r="N982" s="44">
        <v>1</v>
      </c>
    </row>
    <row r="983" spans="1:14">
      <c r="A983" s="44" t="str">
        <f>VLOOKUP(E983,來源檔!B:C,2,0)</f>
        <v>次世代莫德納</v>
      </c>
      <c r="B983" s="44">
        <v>982</v>
      </c>
      <c r="C983" s="44" t="s">
        <v>143</v>
      </c>
      <c r="D983" s="44" t="s">
        <v>513</v>
      </c>
      <c r="E983" s="44" t="s">
        <v>514</v>
      </c>
      <c r="F983" s="44" t="s">
        <v>515</v>
      </c>
      <c r="G983" s="44">
        <v>1111108</v>
      </c>
      <c r="H983" s="44">
        <v>0</v>
      </c>
      <c r="I983" s="44">
        <v>1</v>
      </c>
      <c r="J983" s="44">
        <v>0</v>
      </c>
      <c r="K983" s="44">
        <v>1</v>
      </c>
      <c r="L983" s="44">
        <v>0</v>
      </c>
      <c r="M983" s="44">
        <v>0</v>
      </c>
      <c r="N983" s="44">
        <v>0</v>
      </c>
    </row>
    <row r="984" spans="1:14">
      <c r="A984" s="44" t="str">
        <f>VLOOKUP(E984,來源檔!B:C,2,0)</f>
        <v>次世代莫德納</v>
      </c>
      <c r="B984" s="44">
        <v>983</v>
      </c>
      <c r="C984" s="44" t="s">
        <v>143</v>
      </c>
      <c r="D984" s="44" t="s">
        <v>513</v>
      </c>
      <c r="E984" s="44" t="s">
        <v>516</v>
      </c>
      <c r="F984" s="44" t="s">
        <v>515</v>
      </c>
      <c r="G984" s="44">
        <v>1111122</v>
      </c>
      <c r="H984" s="44">
        <v>9</v>
      </c>
      <c r="I984" s="44">
        <v>23</v>
      </c>
      <c r="J984" s="44">
        <v>0</v>
      </c>
      <c r="K984" s="44">
        <v>12</v>
      </c>
      <c r="L984" s="44">
        <v>0</v>
      </c>
      <c r="M984" s="44">
        <v>0</v>
      </c>
      <c r="N984" s="44">
        <v>20</v>
      </c>
    </row>
    <row r="985" spans="1:14">
      <c r="A985" s="44" t="str">
        <f>VLOOKUP(E985,來源檔!B:C,2,0)</f>
        <v>莫德納</v>
      </c>
      <c r="B985" s="44">
        <v>984</v>
      </c>
      <c r="C985" s="44" t="s">
        <v>54</v>
      </c>
      <c r="D985" s="44" t="s">
        <v>525</v>
      </c>
      <c r="E985" s="44" t="s">
        <v>537</v>
      </c>
      <c r="F985" s="44" t="s">
        <v>515</v>
      </c>
      <c r="G985" s="44">
        <v>1111122</v>
      </c>
      <c r="H985" s="44">
        <v>0</v>
      </c>
      <c r="I985" s="44">
        <v>3</v>
      </c>
      <c r="J985" s="44">
        <v>0</v>
      </c>
      <c r="K985" s="44">
        <v>0</v>
      </c>
      <c r="L985" s="44">
        <v>0</v>
      </c>
      <c r="M985" s="44">
        <v>0</v>
      </c>
      <c r="N985" s="44">
        <v>3</v>
      </c>
    </row>
    <row r="986" spans="1:14">
      <c r="A986" s="44" t="str">
        <f>VLOOKUP(E986,來源檔!B:C,2,0)</f>
        <v>嬰幼兒莫德納(6個月至5歲)</v>
      </c>
      <c r="B986" s="44">
        <v>985</v>
      </c>
      <c r="C986" s="44" t="s">
        <v>54</v>
      </c>
      <c r="D986" s="44" t="s">
        <v>525</v>
      </c>
      <c r="E986" s="44" t="s">
        <v>535</v>
      </c>
      <c r="F986" s="44" t="s">
        <v>515</v>
      </c>
      <c r="G986" s="44">
        <v>1111108</v>
      </c>
      <c r="H986" s="44">
        <v>3</v>
      </c>
      <c r="I986" s="44">
        <v>0</v>
      </c>
      <c r="J986" s="44">
        <v>0</v>
      </c>
      <c r="K986" s="44">
        <v>3</v>
      </c>
      <c r="L986" s="44">
        <v>0</v>
      </c>
      <c r="M986" s="44">
        <v>0</v>
      </c>
      <c r="N986" s="44">
        <v>0</v>
      </c>
    </row>
    <row r="987" spans="1:14">
      <c r="A987" s="44" t="str">
        <f>VLOOKUP(E987,來源檔!B:C,2,0)</f>
        <v>兒童BNT(5歲至11歲)</v>
      </c>
      <c r="B987" s="44">
        <v>986</v>
      </c>
      <c r="C987" s="44" t="s">
        <v>54</v>
      </c>
      <c r="D987" s="44" t="s">
        <v>517</v>
      </c>
      <c r="E987" s="44" t="s">
        <v>518</v>
      </c>
      <c r="F987" s="44" t="s">
        <v>515</v>
      </c>
      <c r="G987" s="44">
        <v>1111220</v>
      </c>
      <c r="H987" s="44">
        <v>8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8</v>
      </c>
    </row>
    <row r="988" spans="1:14">
      <c r="A988" s="44" t="str">
        <f>VLOOKUP(E988,來源檔!B:C,2,0)</f>
        <v>次世代莫德納</v>
      </c>
      <c r="B988" s="44">
        <v>987</v>
      </c>
      <c r="C988" s="44" t="s">
        <v>54</v>
      </c>
      <c r="D988" s="44" t="s">
        <v>513</v>
      </c>
      <c r="E988" s="44" t="s">
        <v>516</v>
      </c>
      <c r="F988" s="44" t="s">
        <v>515</v>
      </c>
      <c r="G988" s="44">
        <v>1111122</v>
      </c>
      <c r="H988" s="44">
        <v>0</v>
      </c>
      <c r="I988" s="44">
        <v>20</v>
      </c>
      <c r="J988" s="44">
        <v>0</v>
      </c>
      <c r="K988" s="44">
        <v>5</v>
      </c>
      <c r="L988" s="44">
        <v>0</v>
      </c>
      <c r="M988" s="44">
        <v>0</v>
      </c>
      <c r="N988" s="44">
        <v>15</v>
      </c>
    </row>
    <row r="989" spans="1:14">
      <c r="A989" s="44" t="str">
        <f>VLOOKUP(E989,來源檔!B:C,2,0)</f>
        <v>嬰幼兒BNT(6個月至4歲)</v>
      </c>
      <c r="B989" s="44">
        <v>988</v>
      </c>
      <c r="C989" s="44" t="s">
        <v>54</v>
      </c>
      <c r="D989" s="44" t="s">
        <v>517</v>
      </c>
      <c r="E989" s="44" t="s">
        <v>539</v>
      </c>
      <c r="F989" s="44" t="s">
        <v>515</v>
      </c>
      <c r="G989" s="44">
        <v>1111128</v>
      </c>
      <c r="H989" s="44">
        <v>10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10</v>
      </c>
    </row>
    <row r="990" spans="1:14">
      <c r="A990" s="44" t="str">
        <f>VLOOKUP(E990,來源檔!B:C,2,0)</f>
        <v>次世代莫德納</v>
      </c>
      <c r="B990" s="44">
        <v>989</v>
      </c>
      <c r="C990" s="44" t="s">
        <v>54</v>
      </c>
      <c r="D990" s="44" t="s">
        <v>513</v>
      </c>
      <c r="E990" s="44" t="s">
        <v>536</v>
      </c>
      <c r="F990" s="44" t="s">
        <v>515</v>
      </c>
      <c r="G990" s="44">
        <v>1111205</v>
      </c>
      <c r="H990" s="44">
        <v>0</v>
      </c>
      <c r="I990" s="44">
        <v>10</v>
      </c>
      <c r="J990" s="44">
        <v>0</v>
      </c>
      <c r="K990" s="44">
        <v>0</v>
      </c>
      <c r="L990" s="44">
        <v>0</v>
      </c>
      <c r="M990" s="44">
        <v>0</v>
      </c>
      <c r="N990" s="44">
        <v>10</v>
      </c>
    </row>
    <row r="991" spans="1:14">
      <c r="A991" s="44" t="str">
        <f>VLOOKUP(E991,來源檔!B:C,2,0)</f>
        <v>Novavax</v>
      </c>
      <c r="B991" s="44">
        <v>990</v>
      </c>
      <c r="C991" s="44" t="s">
        <v>54</v>
      </c>
      <c r="D991" s="44" t="s">
        <v>519</v>
      </c>
      <c r="E991" s="44" t="s">
        <v>520</v>
      </c>
      <c r="F991" s="44" t="s">
        <v>515</v>
      </c>
      <c r="G991" s="44">
        <v>1111231</v>
      </c>
      <c r="H991" s="44">
        <v>12</v>
      </c>
      <c r="I991" s="44">
        <v>0</v>
      </c>
      <c r="J991" s="44">
        <v>0</v>
      </c>
      <c r="K991" s="44">
        <v>2</v>
      </c>
      <c r="L991" s="44">
        <v>0</v>
      </c>
      <c r="M991" s="44">
        <v>0</v>
      </c>
      <c r="N991" s="44">
        <v>10</v>
      </c>
    </row>
    <row r="992" spans="1:14">
      <c r="A992" s="44" t="str">
        <f>VLOOKUP(E992,來源檔!B:C,2,0)</f>
        <v>次世代莫德納</v>
      </c>
      <c r="B992" s="44">
        <v>991</v>
      </c>
      <c r="C992" s="44" t="s">
        <v>54</v>
      </c>
      <c r="D992" s="44" t="s">
        <v>513</v>
      </c>
      <c r="E992" s="44" t="s">
        <v>514</v>
      </c>
      <c r="F992" s="44" t="s">
        <v>515</v>
      </c>
      <c r="G992" s="44">
        <v>1111108</v>
      </c>
      <c r="H992" s="44">
        <v>11</v>
      </c>
      <c r="I992" s="44">
        <v>0</v>
      </c>
      <c r="J992" s="44">
        <v>0</v>
      </c>
      <c r="K992" s="44">
        <v>11</v>
      </c>
      <c r="L992" s="44">
        <v>0</v>
      </c>
      <c r="M992" s="44">
        <v>0</v>
      </c>
      <c r="N992" s="44">
        <v>0</v>
      </c>
    </row>
    <row r="993" spans="1:14">
      <c r="A993" s="44" t="str">
        <f>VLOOKUP(E993,來源檔!B:C,2,0)</f>
        <v>成人BNT</v>
      </c>
      <c r="B993" s="44">
        <v>992</v>
      </c>
      <c r="C993" s="44" t="s">
        <v>54</v>
      </c>
      <c r="D993" s="44" t="s">
        <v>517</v>
      </c>
      <c r="E993" s="44" t="s">
        <v>532</v>
      </c>
      <c r="F993" s="44" t="s">
        <v>515</v>
      </c>
      <c r="G993" s="44">
        <v>1111208</v>
      </c>
      <c r="H993" s="44">
        <v>0</v>
      </c>
      <c r="I993" s="44">
        <v>10</v>
      </c>
      <c r="J993" s="44">
        <v>0</v>
      </c>
      <c r="K993" s="44">
        <v>0</v>
      </c>
      <c r="L993" s="44">
        <v>0</v>
      </c>
      <c r="M993" s="44">
        <v>0</v>
      </c>
      <c r="N993" s="44">
        <v>10</v>
      </c>
    </row>
    <row r="994" spans="1:14">
      <c r="A994" s="44" t="str">
        <f>VLOOKUP(E994,來源檔!B:C,2,0)</f>
        <v>成人BNT</v>
      </c>
      <c r="B994" s="44">
        <v>993</v>
      </c>
      <c r="C994" s="44" t="s">
        <v>54</v>
      </c>
      <c r="D994" s="44" t="s">
        <v>517</v>
      </c>
      <c r="E994" s="44" t="s">
        <v>543</v>
      </c>
      <c r="F994" s="44" t="s">
        <v>515</v>
      </c>
      <c r="G994" s="44">
        <v>1111116</v>
      </c>
      <c r="H994" s="44">
        <v>7</v>
      </c>
      <c r="I994" s="44">
        <v>7</v>
      </c>
      <c r="J994" s="44">
        <v>0</v>
      </c>
      <c r="K994" s="44">
        <v>8</v>
      </c>
      <c r="L994" s="44">
        <v>0</v>
      </c>
      <c r="M994" s="44">
        <v>0</v>
      </c>
      <c r="N994" s="44">
        <v>6</v>
      </c>
    </row>
    <row r="995" spans="1:14">
      <c r="A995" s="44" t="str">
        <f>VLOOKUP(E995,來源檔!B:C,2,0)</f>
        <v>嬰幼兒BNT(6個月至4歲)</v>
      </c>
      <c r="B995" s="44">
        <v>994</v>
      </c>
      <c r="C995" s="44" t="s">
        <v>54</v>
      </c>
      <c r="D995" s="44" t="s">
        <v>517</v>
      </c>
      <c r="E995" s="44" t="s">
        <v>534</v>
      </c>
      <c r="F995" s="44" t="s">
        <v>515</v>
      </c>
      <c r="G995" s="44">
        <v>1111220</v>
      </c>
      <c r="H995" s="44">
        <v>0</v>
      </c>
      <c r="I995" s="44">
        <v>5</v>
      </c>
      <c r="J995" s="44">
        <v>0</v>
      </c>
      <c r="K995" s="44">
        <v>0</v>
      </c>
      <c r="L995" s="44">
        <v>0</v>
      </c>
      <c r="M995" s="44">
        <v>0</v>
      </c>
      <c r="N995" s="44">
        <v>5</v>
      </c>
    </row>
    <row r="996" spans="1:14">
      <c r="A996" s="44" t="str">
        <f>VLOOKUP(E996,來源檔!B:C,2,0)</f>
        <v>兒童BNT(5歲至11歲)</v>
      </c>
      <c r="B996" s="44">
        <v>995</v>
      </c>
      <c r="C996" s="44" t="s">
        <v>54</v>
      </c>
      <c r="D996" s="44" t="s">
        <v>517</v>
      </c>
      <c r="E996" s="44" t="s">
        <v>521</v>
      </c>
      <c r="F996" s="44" t="s">
        <v>515</v>
      </c>
      <c r="G996" s="44">
        <v>1111114</v>
      </c>
      <c r="H996" s="44">
        <v>7</v>
      </c>
      <c r="I996" s="44">
        <v>0</v>
      </c>
      <c r="J996" s="44">
        <v>0</v>
      </c>
      <c r="K996" s="44">
        <v>7</v>
      </c>
      <c r="L996" s="44">
        <v>0</v>
      </c>
      <c r="M996" s="44">
        <v>0</v>
      </c>
      <c r="N996" s="44">
        <v>0</v>
      </c>
    </row>
    <row r="997" spans="1:14">
      <c r="A997" s="44" t="str">
        <f>VLOOKUP(E997,來源檔!B:C,2,0)</f>
        <v>嬰幼兒莫德納(6個月至5歲)</v>
      </c>
      <c r="B997" s="44">
        <v>996</v>
      </c>
      <c r="C997" s="44" t="s">
        <v>54</v>
      </c>
      <c r="D997" s="44" t="s">
        <v>525</v>
      </c>
      <c r="E997" s="44" t="s">
        <v>533</v>
      </c>
      <c r="F997" s="44" t="s">
        <v>515</v>
      </c>
      <c r="G997" s="44">
        <v>1111122</v>
      </c>
      <c r="H997" s="44">
        <v>0</v>
      </c>
      <c r="I997" s="44">
        <v>10</v>
      </c>
      <c r="J997" s="44">
        <v>0</v>
      </c>
      <c r="K997" s="44">
        <v>0</v>
      </c>
      <c r="L997" s="44">
        <v>0</v>
      </c>
      <c r="M997" s="44">
        <v>0</v>
      </c>
      <c r="N997" s="44">
        <v>10</v>
      </c>
    </row>
    <row r="998" spans="1:14">
      <c r="A998" s="44" t="str">
        <f>VLOOKUP(E998,來源檔!B:C,2,0)</f>
        <v>嬰幼兒BNT(6個月至4歲)</v>
      </c>
      <c r="B998" s="44">
        <v>997</v>
      </c>
      <c r="C998" s="44" t="s">
        <v>54</v>
      </c>
      <c r="D998" s="44" t="s">
        <v>517</v>
      </c>
      <c r="E998" s="44" t="s">
        <v>540</v>
      </c>
      <c r="F998" s="44" t="s">
        <v>515</v>
      </c>
      <c r="G998" s="44">
        <v>1111114</v>
      </c>
      <c r="H998" s="44">
        <v>7</v>
      </c>
      <c r="I998" s="44">
        <v>0</v>
      </c>
      <c r="J998" s="44">
        <v>0</v>
      </c>
      <c r="K998" s="44">
        <v>7</v>
      </c>
      <c r="L998" s="44">
        <v>0</v>
      </c>
      <c r="M998" s="44">
        <v>0</v>
      </c>
      <c r="N998" s="44">
        <v>0</v>
      </c>
    </row>
    <row r="999" spans="1:14">
      <c r="A999" s="44" t="str">
        <f>VLOOKUP(E999,來源檔!B:C,2,0)</f>
        <v>次世代莫德納</v>
      </c>
      <c r="B999" s="44">
        <v>998</v>
      </c>
      <c r="C999" s="44" t="s">
        <v>313</v>
      </c>
      <c r="D999" s="44" t="s">
        <v>513</v>
      </c>
      <c r="E999" s="44" t="s">
        <v>516</v>
      </c>
      <c r="F999" s="44" t="s">
        <v>515</v>
      </c>
      <c r="G999" s="44">
        <v>1111122</v>
      </c>
      <c r="H999" s="44">
        <v>0</v>
      </c>
      <c r="I999" s="44">
        <v>10</v>
      </c>
      <c r="J999" s="44">
        <v>0</v>
      </c>
      <c r="K999" s="44">
        <v>5</v>
      </c>
      <c r="L999" s="44">
        <v>0</v>
      </c>
      <c r="M999" s="44">
        <v>0</v>
      </c>
      <c r="N999" s="44">
        <v>5</v>
      </c>
    </row>
    <row r="1000" spans="1:14">
      <c r="A1000" s="44" t="str">
        <f>VLOOKUP(E1000,來源檔!B:C,2,0)</f>
        <v>次世代莫德納</v>
      </c>
      <c r="B1000" s="44">
        <v>999</v>
      </c>
      <c r="C1000" s="44" t="s">
        <v>316</v>
      </c>
      <c r="D1000" s="44" t="s">
        <v>513</v>
      </c>
      <c r="E1000" s="44" t="s">
        <v>516</v>
      </c>
      <c r="F1000" s="44" t="s">
        <v>515</v>
      </c>
      <c r="G1000" s="44">
        <v>1111122</v>
      </c>
      <c r="H1000" s="44">
        <v>0</v>
      </c>
      <c r="I1000" s="44">
        <v>20</v>
      </c>
      <c r="J1000" s="44">
        <v>0</v>
      </c>
      <c r="K1000" s="44">
        <v>14</v>
      </c>
      <c r="L1000" s="44">
        <v>0</v>
      </c>
      <c r="M1000" s="44">
        <v>0</v>
      </c>
      <c r="N1000" s="44">
        <v>6</v>
      </c>
    </row>
    <row r="1001" spans="1:14">
      <c r="A1001" s="44" t="str">
        <f>VLOOKUP(E1001,來源檔!B:C,2,0)</f>
        <v>嬰幼兒BNT(6個月至4歲)</v>
      </c>
      <c r="B1001" s="44">
        <v>1000</v>
      </c>
      <c r="C1001" s="44" t="s">
        <v>316</v>
      </c>
      <c r="D1001" s="44" t="s">
        <v>517</v>
      </c>
      <c r="E1001" s="44" t="s">
        <v>539</v>
      </c>
      <c r="F1001" s="44" t="s">
        <v>515</v>
      </c>
      <c r="G1001" s="44">
        <v>1111128</v>
      </c>
      <c r="H1001" s="44">
        <v>3</v>
      </c>
      <c r="I1001" s="44">
        <v>0</v>
      </c>
      <c r="J1001" s="44">
        <v>0</v>
      </c>
      <c r="K1001" s="44">
        <v>3</v>
      </c>
      <c r="L1001" s="44">
        <v>0</v>
      </c>
      <c r="M1001" s="44">
        <v>0</v>
      </c>
      <c r="N1001" s="44">
        <v>0</v>
      </c>
    </row>
    <row r="1002" spans="1:14">
      <c r="A1002" s="44" t="str">
        <f>VLOOKUP(E1002,來源檔!B:C,2,0)</f>
        <v>次世代莫德納</v>
      </c>
      <c r="B1002" s="44">
        <v>1001</v>
      </c>
      <c r="C1002" s="44" t="s">
        <v>316</v>
      </c>
      <c r="D1002" s="44" t="s">
        <v>513</v>
      </c>
      <c r="E1002" s="44" t="s">
        <v>514</v>
      </c>
      <c r="F1002" s="44" t="s">
        <v>515</v>
      </c>
      <c r="G1002" s="44">
        <v>1111108</v>
      </c>
      <c r="H1002" s="44">
        <v>3</v>
      </c>
      <c r="I1002" s="44">
        <v>10</v>
      </c>
      <c r="J1002" s="44">
        <v>0</v>
      </c>
      <c r="K1002" s="44">
        <v>13</v>
      </c>
      <c r="L1002" s="44">
        <v>0</v>
      </c>
      <c r="M1002" s="44">
        <v>0</v>
      </c>
      <c r="N1002" s="44">
        <v>0</v>
      </c>
    </row>
    <row r="1003" spans="1:14">
      <c r="A1003" s="44" t="str">
        <f>VLOOKUP(E1003,來源檔!B:C,2,0)</f>
        <v>嬰幼兒莫德納(6個月至5歲)</v>
      </c>
      <c r="B1003" s="44">
        <v>1002</v>
      </c>
      <c r="C1003" s="44" t="s">
        <v>316</v>
      </c>
      <c r="D1003" s="44" t="s">
        <v>525</v>
      </c>
      <c r="E1003" s="44" t="s">
        <v>542</v>
      </c>
      <c r="F1003" s="44" t="s">
        <v>515</v>
      </c>
      <c r="G1003" s="44">
        <v>1111205</v>
      </c>
      <c r="H1003" s="44">
        <v>0</v>
      </c>
      <c r="I1003" s="44">
        <v>5</v>
      </c>
      <c r="J1003" s="44">
        <v>0</v>
      </c>
      <c r="K1003" s="44">
        <v>1</v>
      </c>
      <c r="L1003" s="44">
        <v>0</v>
      </c>
      <c r="M1003" s="44">
        <v>0</v>
      </c>
      <c r="N1003" s="44">
        <v>4</v>
      </c>
    </row>
    <row r="1004" spans="1:14">
      <c r="A1004" s="44" t="str">
        <f>VLOOKUP(E1004,來源檔!B:C,2,0)</f>
        <v>兒童BNT(5歲至11歲)</v>
      </c>
      <c r="B1004" s="44">
        <v>1003</v>
      </c>
      <c r="C1004" s="44" t="s">
        <v>316</v>
      </c>
      <c r="D1004" s="44" t="s">
        <v>517</v>
      </c>
      <c r="E1004" s="44" t="s">
        <v>530</v>
      </c>
      <c r="F1004" s="44" t="s">
        <v>515</v>
      </c>
      <c r="G1004" s="44">
        <v>1111128</v>
      </c>
      <c r="H1004" s="44">
        <v>1</v>
      </c>
      <c r="I1004" s="44">
        <v>0</v>
      </c>
      <c r="J1004" s="44">
        <v>0</v>
      </c>
      <c r="K1004" s="44">
        <v>1</v>
      </c>
      <c r="L1004" s="44">
        <v>0</v>
      </c>
      <c r="M1004" s="44">
        <v>0</v>
      </c>
      <c r="N1004" s="44">
        <v>0</v>
      </c>
    </row>
    <row r="1005" spans="1:14">
      <c r="A1005" s="44" t="str">
        <f>VLOOKUP(E1005,來源檔!B:C,2,0)</f>
        <v>嬰幼兒BNT(6個月至4歲)</v>
      </c>
      <c r="B1005" s="44">
        <v>1004</v>
      </c>
      <c r="C1005" s="44" t="s">
        <v>316</v>
      </c>
      <c r="D1005" s="44" t="s">
        <v>517</v>
      </c>
      <c r="E1005" s="44" t="s">
        <v>534</v>
      </c>
      <c r="F1005" s="44" t="s">
        <v>515</v>
      </c>
      <c r="G1005" s="44">
        <v>1111220</v>
      </c>
      <c r="H1005" s="44">
        <v>0</v>
      </c>
      <c r="I1005" s="44">
        <v>10</v>
      </c>
      <c r="J1005" s="44">
        <v>0</v>
      </c>
      <c r="K1005" s="44">
        <v>1</v>
      </c>
      <c r="L1005" s="44">
        <v>0</v>
      </c>
      <c r="M1005" s="44">
        <v>0</v>
      </c>
      <c r="N1005" s="44">
        <v>9</v>
      </c>
    </row>
    <row r="1006" spans="1:14">
      <c r="A1006" s="44" t="str">
        <f>VLOOKUP(E1006,來源檔!B:C,2,0)</f>
        <v>嬰幼兒莫德納(6個月至5歲)</v>
      </c>
      <c r="B1006" s="44">
        <v>1005</v>
      </c>
      <c r="C1006" s="44" t="s">
        <v>321</v>
      </c>
      <c r="D1006" s="44" t="s">
        <v>525</v>
      </c>
      <c r="E1006" s="44" t="s">
        <v>533</v>
      </c>
      <c r="F1006" s="44" t="s">
        <v>515</v>
      </c>
      <c r="G1006" s="44">
        <v>1111122</v>
      </c>
      <c r="H1006" s="44">
        <v>0</v>
      </c>
      <c r="I1006" s="44">
        <v>2</v>
      </c>
      <c r="J1006" s="44">
        <v>0</v>
      </c>
      <c r="K1006" s="44">
        <v>1</v>
      </c>
      <c r="L1006" s="44">
        <v>0</v>
      </c>
      <c r="M1006" s="44">
        <v>0</v>
      </c>
      <c r="N1006" s="44">
        <v>1</v>
      </c>
    </row>
    <row r="1007" spans="1:14">
      <c r="A1007" s="44" t="str">
        <f>VLOOKUP(E1007,來源檔!B:C,2,0)</f>
        <v>兒童BNT(5歲至11歲)</v>
      </c>
      <c r="B1007" s="44">
        <v>1006</v>
      </c>
      <c r="C1007" s="44" t="s">
        <v>321</v>
      </c>
      <c r="D1007" s="44" t="s">
        <v>517</v>
      </c>
      <c r="E1007" s="44" t="s">
        <v>521</v>
      </c>
      <c r="F1007" s="44" t="s">
        <v>515</v>
      </c>
      <c r="G1007" s="44">
        <v>1111114</v>
      </c>
      <c r="H1007" s="44">
        <v>1</v>
      </c>
      <c r="I1007" s="44">
        <v>0</v>
      </c>
      <c r="J1007" s="44">
        <v>0</v>
      </c>
      <c r="K1007" s="44">
        <v>1</v>
      </c>
      <c r="L1007" s="44">
        <v>0</v>
      </c>
      <c r="M1007" s="44">
        <v>0</v>
      </c>
      <c r="N1007" s="44">
        <v>0</v>
      </c>
    </row>
    <row r="1008" spans="1:14">
      <c r="A1008" s="44" t="str">
        <f>VLOOKUP(E1008,來源檔!B:C,2,0)</f>
        <v>次世代莫德納</v>
      </c>
      <c r="B1008" s="44">
        <v>1007</v>
      </c>
      <c r="C1008" s="44" t="s">
        <v>321</v>
      </c>
      <c r="D1008" s="44" t="s">
        <v>513</v>
      </c>
      <c r="E1008" s="44" t="s">
        <v>516</v>
      </c>
      <c r="F1008" s="44" t="s">
        <v>515</v>
      </c>
      <c r="G1008" s="44">
        <v>1111122</v>
      </c>
      <c r="H1008" s="44">
        <v>0</v>
      </c>
      <c r="I1008" s="44">
        <v>6</v>
      </c>
      <c r="J1008" s="44">
        <v>0</v>
      </c>
      <c r="K1008" s="44">
        <v>3</v>
      </c>
      <c r="L1008" s="44">
        <v>0</v>
      </c>
      <c r="M1008" s="44">
        <v>0</v>
      </c>
      <c r="N1008" s="44">
        <v>3</v>
      </c>
    </row>
    <row r="1009" spans="1:14">
      <c r="A1009" s="44" t="str">
        <f>VLOOKUP(E1009,來源檔!B:C,2,0)</f>
        <v>次世代莫德納</v>
      </c>
      <c r="B1009" s="44">
        <v>1008</v>
      </c>
      <c r="C1009" s="44" t="s">
        <v>321</v>
      </c>
      <c r="D1009" s="44" t="s">
        <v>513</v>
      </c>
      <c r="E1009" s="44" t="s">
        <v>514</v>
      </c>
      <c r="F1009" s="44" t="s">
        <v>515</v>
      </c>
      <c r="G1009" s="44">
        <v>1111108</v>
      </c>
      <c r="H1009" s="44">
        <v>6</v>
      </c>
      <c r="I1009" s="44">
        <v>0</v>
      </c>
      <c r="J1009" s="44">
        <v>0</v>
      </c>
      <c r="K1009" s="44">
        <v>6</v>
      </c>
      <c r="L1009" s="44">
        <v>0</v>
      </c>
      <c r="M1009" s="44">
        <v>0</v>
      </c>
      <c r="N1009" s="44">
        <v>0</v>
      </c>
    </row>
    <row r="1010" spans="1:14">
      <c r="A1010" s="44" t="str">
        <f>VLOOKUP(E1010,來源檔!B:C,2,0)</f>
        <v>嬰幼兒BNT(6個月至4歲)</v>
      </c>
      <c r="B1010" s="44">
        <v>1009</v>
      </c>
      <c r="C1010" s="44" t="s">
        <v>321</v>
      </c>
      <c r="D1010" s="44" t="s">
        <v>517</v>
      </c>
      <c r="E1010" s="44" t="s">
        <v>540</v>
      </c>
      <c r="F1010" s="44" t="s">
        <v>515</v>
      </c>
      <c r="G1010" s="44">
        <v>1111114</v>
      </c>
      <c r="H1010" s="44">
        <v>1</v>
      </c>
      <c r="I1010" s="44">
        <v>0</v>
      </c>
      <c r="J1010" s="44">
        <v>0</v>
      </c>
      <c r="K1010" s="44">
        <v>1</v>
      </c>
      <c r="L1010" s="44">
        <v>0</v>
      </c>
      <c r="M1010" s="44">
        <v>0</v>
      </c>
      <c r="N1010" s="44">
        <v>0</v>
      </c>
    </row>
    <row r="1011" spans="1:14">
      <c r="A1011" s="44" t="e">
        <f>VLOOKUP(E1011,來源檔!B:C,2,0)</f>
        <v>#N/A</v>
      </c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1:14">
      <c r="A1012" s="44" t="e">
        <f>VLOOKUP(E1012,來源檔!B:C,2,0)</f>
        <v>#N/A</v>
      </c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1:14">
      <c r="A1013" s="44" t="e">
        <f>VLOOKUP(E1013,來源檔!B:C,2,0)</f>
        <v>#N/A</v>
      </c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1:14">
      <c r="A1014" s="44" t="e">
        <f>VLOOKUP(E1014,來源檔!B:C,2,0)</f>
        <v>#N/A</v>
      </c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1:14">
      <c r="A1015" s="44" t="e">
        <f>VLOOKUP(E1015,來源檔!B:C,2,0)</f>
        <v>#N/A</v>
      </c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1:14">
      <c r="A1016" s="44" t="e">
        <f>VLOOKUP(E1016,來源檔!B:C,2,0)</f>
        <v>#N/A</v>
      </c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1:14">
      <c r="A1017" s="44" t="e">
        <f>VLOOKUP(E1017,來源檔!B:C,2,0)</f>
        <v>#N/A</v>
      </c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1:14">
      <c r="A1018" s="44" t="e">
        <f>VLOOKUP(E1018,來源檔!B:C,2,0)</f>
        <v>#N/A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1:14">
      <c r="A1019" s="44" t="e">
        <f>VLOOKUP(E1019,來源檔!B:C,2,0)</f>
        <v>#N/A</v>
      </c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1:14">
      <c r="A1020" s="44" t="e">
        <f>VLOOKUP(E1020,來源檔!B:C,2,0)</f>
        <v>#N/A</v>
      </c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1:14">
      <c r="A1021" s="44" t="e">
        <f>VLOOKUP(E1021,來源檔!B:C,2,0)</f>
        <v>#N/A</v>
      </c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1:14">
      <c r="A1022" s="44" t="e">
        <f>VLOOKUP(E1022,來源檔!B:C,2,0)</f>
        <v>#N/A</v>
      </c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1:14">
      <c r="A1023" s="44" t="e">
        <f>VLOOKUP(E1023,來源檔!B:C,2,0)</f>
        <v>#N/A</v>
      </c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1:14">
      <c r="A1024" s="44" t="e">
        <f>VLOOKUP(E1024,來源檔!B:C,2,0)</f>
        <v>#N/A</v>
      </c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1:14">
      <c r="A1025" s="44" t="e">
        <f>VLOOKUP(E1025,來源檔!B:C,2,0)</f>
        <v>#N/A</v>
      </c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1:14">
      <c r="A1026" s="44" t="e">
        <f>VLOOKUP(E1026,來源檔!B:C,2,0)</f>
        <v>#N/A</v>
      </c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1:14">
      <c r="A1027" s="44" t="e">
        <f>VLOOKUP(E1027,來源檔!B:C,2,0)</f>
        <v>#N/A</v>
      </c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1:14">
      <c r="A1028" s="44" t="e">
        <f>VLOOKUP(E1028,來源檔!B:C,2,0)</f>
        <v>#N/A</v>
      </c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1:14">
      <c r="A1029" s="44" t="e">
        <f>VLOOKUP(E1029,來源檔!B:C,2,0)</f>
        <v>#N/A</v>
      </c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1:14">
      <c r="A1030" s="44" t="e">
        <f>VLOOKUP(E1030,來源檔!B:C,2,0)</f>
        <v>#N/A</v>
      </c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1:14">
      <c r="A1031" s="44" t="e">
        <f>VLOOKUP(E1031,來源檔!B:C,2,0)</f>
        <v>#N/A</v>
      </c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1:14">
      <c r="A1032" s="44" t="e">
        <f>VLOOKUP(E1032,來源檔!B:C,2,0)</f>
        <v>#N/A</v>
      </c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1:14">
      <c r="A1033" s="44" t="e">
        <f>VLOOKUP(E1033,來源檔!B:C,2,0)</f>
        <v>#N/A</v>
      </c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1:14">
      <c r="A1034" s="44" t="e">
        <f>VLOOKUP(E1034,來源檔!B:C,2,0)</f>
        <v>#N/A</v>
      </c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1:14">
      <c r="A1035" s="44" t="e">
        <f>VLOOKUP(E1035,來源檔!B:C,2,0)</f>
        <v>#N/A</v>
      </c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1:14">
      <c r="A1036" s="44" t="e">
        <f>VLOOKUP(E1036,來源檔!B:C,2,0)</f>
        <v>#N/A</v>
      </c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1:14">
      <c r="A1037" s="44" t="e">
        <f>VLOOKUP(E1037,來源檔!B:C,2,0)</f>
        <v>#N/A</v>
      </c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1:14">
      <c r="A1038" s="44" t="e">
        <f>VLOOKUP(E1038,來源檔!B:C,2,0)</f>
        <v>#N/A</v>
      </c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1:14">
      <c r="A1039" s="44" t="e">
        <f>VLOOKUP(E1039,來源檔!B:C,2,0)</f>
        <v>#N/A</v>
      </c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1:14">
      <c r="A1040" s="44" t="e">
        <f>VLOOKUP(E1040,來源檔!B:C,2,0)</f>
        <v>#N/A</v>
      </c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1:14">
      <c r="A1041" s="44" t="e">
        <f>VLOOKUP(E1041,來源檔!B:C,2,0)</f>
        <v>#N/A</v>
      </c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1:14">
      <c r="A1042" s="44" t="e">
        <f>VLOOKUP(E1042,來源檔!B:C,2,0)</f>
        <v>#N/A</v>
      </c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1:14">
      <c r="A1043" s="44" t="e">
        <f>VLOOKUP(E1043,來源檔!B:C,2,0)</f>
        <v>#N/A</v>
      </c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1:14">
      <c r="A1044" s="44" t="e">
        <f>VLOOKUP(E1044,來源檔!B:C,2,0)</f>
        <v>#N/A</v>
      </c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1:14">
      <c r="A1045" s="44" t="e">
        <f>VLOOKUP(E1045,來源檔!B:C,2,0)</f>
        <v>#N/A</v>
      </c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1:14">
      <c r="A1046" s="44" t="e">
        <f>VLOOKUP(E1046,來源檔!B:C,2,0)</f>
        <v>#N/A</v>
      </c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1:14">
      <c r="A1047" s="44" t="e">
        <f>VLOOKUP(E1047,來源檔!B:C,2,0)</f>
        <v>#N/A</v>
      </c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1:14">
      <c r="A1048" s="44" t="e">
        <f>VLOOKUP(E1048,來源檔!B:C,2,0)</f>
        <v>#N/A</v>
      </c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1:14">
      <c r="A1049" s="44" t="e">
        <f>VLOOKUP(E1049,來源檔!B:C,2,0)</f>
        <v>#N/A</v>
      </c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1:14">
      <c r="A1050" s="44" t="e">
        <f>VLOOKUP(E1050,來源檔!B:C,2,0)</f>
        <v>#N/A</v>
      </c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1:14">
      <c r="A1051" s="44" t="e">
        <f>VLOOKUP(E1051,來源檔!B:C,2,0)</f>
        <v>#N/A</v>
      </c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1:14">
      <c r="A1052" s="44" t="e">
        <f>VLOOKUP(E1052,來源檔!B:C,2,0)</f>
        <v>#N/A</v>
      </c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1:14">
      <c r="A1053" s="44" t="e">
        <f>VLOOKUP(E1053,來源檔!B:C,2,0)</f>
        <v>#N/A</v>
      </c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1:14">
      <c r="A1054" s="44" t="e">
        <f>VLOOKUP(E1054,來源檔!B:C,2,0)</f>
        <v>#N/A</v>
      </c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1:14">
      <c r="A1055" s="44" t="e">
        <f>VLOOKUP(E1055,來源檔!B:C,2,0)</f>
        <v>#N/A</v>
      </c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1:14">
      <c r="A1056" s="44" t="e">
        <f>VLOOKUP(E1056,來源檔!B:C,2,0)</f>
        <v>#N/A</v>
      </c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1:14">
      <c r="A1057" s="44" t="e">
        <f>VLOOKUP(E1057,來源檔!B:C,2,0)</f>
        <v>#N/A</v>
      </c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1:14">
      <c r="A1058" s="44" t="e">
        <f>VLOOKUP(E1058,來源檔!B:C,2,0)</f>
        <v>#N/A</v>
      </c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1:14">
      <c r="A1059" s="44" t="e">
        <f>VLOOKUP(E1059,來源檔!B:C,2,0)</f>
        <v>#N/A</v>
      </c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1:14">
      <c r="A1060" s="44" t="e">
        <f>VLOOKUP(E1060,來源檔!B:C,2,0)</f>
        <v>#N/A</v>
      </c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1:14">
      <c r="A1061" s="44" t="e">
        <f>VLOOKUP(E1061,來源檔!B:C,2,0)</f>
        <v>#N/A</v>
      </c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1:14">
      <c r="A1062" s="44" t="e">
        <f>VLOOKUP(E1062,來源檔!B:C,2,0)</f>
        <v>#N/A</v>
      </c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1:14">
      <c r="A1063" s="44" t="e">
        <f>VLOOKUP(E1063,來源檔!B:C,2,0)</f>
        <v>#N/A</v>
      </c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1:14">
      <c r="A1064" s="44" t="e">
        <f>VLOOKUP(E1064,來源檔!B:C,2,0)</f>
        <v>#N/A</v>
      </c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1:14">
      <c r="A1065" s="44" t="e">
        <f>VLOOKUP(E1065,來源檔!B:C,2,0)</f>
        <v>#N/A</v>
      </c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1:14">
      <c r="A1066" s="44" t="e">
        <f>VLOOKUP(E1066,來源檔!B:C,2,0)</f>
        <v>#N/A</v>
      </c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1:14">
      <c r="A1067" s="44" t="e">
        <f>VLOOKUP(E1067,來源檔!B:C,2,0)</f>
        <v>#N/A</v>
      </c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1:14">
      <c r="A1068" s="44" t="e">
        <f>VLOOKUP(E1068,來源檔!B:C,2,0)</f>
        <v>#N/A</v>
      </c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  <row r="1069" spans="1:14">
      <c r="A1069" s="44" t="e">
        <f>VLOOKUP(E1069,來源檔!B:C,2,0)</f>
        <v>#N/A</v>
      </c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</row>
    <row r="1070" spans="1:14">
      <c r="A1070" s="44" t="e">
        <f>VLOOKUP(E1070,來源檔!B:C,2,0)</f>
        <v>#N/A</v>
      </c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</row>
    <row r="1071" spans="1:14">
      <c r="A1071" s="44" t="e">
        <f>VLOOKUP(E1071,來源檔!B:C,2,0)</f>
        <v>#N/A</v>
      </c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</row>
    <row r="1072" spans="1:14">
      <c r="A1072" s="44" t="e">
        <f>VLOOKUP(E1072,來源檔!B:C,2,0)</f>
        <v>#N/A</v>
      </c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</row>
    <row r="1073" spans="1:14">
      <c r="A1073" s="44" t="e">
        <f>VLOOKUP(E1073,來源檔!B:C,2,0)</f>
        <v>#N/A</v>
      </c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</row>
    <row r="1074" spans="1:14">
      <c r="A1074" s="44" t="e">
        <f>VLOOKUP(E1074,來源檔!B:C,2,0)</f>
        <v>#N/A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</row>
    <row r="1075" spans="1:14">
      <c r="A1075" s="44" t="e">
        <f>VLOOKUP(E1075,來源檔!B:C,2,0)</f>
        <v>#N/A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</row>
    <row r="1076" spans="1:14">
      <c r="A1076" s="44" t="e">
        <f>VLOOKUP(E1076,來源檔!B:C,2,0)</f>
        <v>#N/A</v>
      </c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</row>
    <row r="1077" spans="1:14">
      <c r="A1077" s="44" t="e">
        <f>VLOOKUP(E1077,來源檔!B:C,2,0)</f>
        <v>#N/A</v>
      </c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</row>
    <row r="1078" spans="1:14">
      <c r="A1078" s="44" t="e">
        <f>VLOOKUP(E1078,來源檔!B:C,2,0)</f>
        <v>#N/A</v>
      </c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</row>
    <row r="1079" spans="1:14">
      <c r="A1079" s="44" t="e">
        <f>VLOOKUP(E1079,來源檔!B:C,2,0)</f>
        <v>#N/A</v>
      </c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</row>
    <row r="1080" spans="1:14">
      <c r="A1080" s="44" t="e">
        <f>VLOOKUP(E1080,來源檔!B:C,2,0)</f>
        <v>#N/A</v>
      </c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</row>
    <row r="1081" spans="1:14">
      <c r="A1081" s="44" t="e">
        <f>VLOOKUP(E1081,來源檔!B:C,2,0)</f>
        <v>#N/A</v>
      </c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</row>
    <row r="1082" spans="1:14">
      <c r="A1082" s="44" t="e">
        <f>VLOOKUP(E1082,來源檔!B:C,2,0)</f>
        <v>#N/A</v>
      </c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</row>
    <row r="1083" spans="1:14">
      <c r="A1083" s="44" t="e">
        <f>VLOOKUP(E1083,來源檔!B:C,2,0)</f>
        <v>#N/A</v>
      </c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</row>
    <row r="1084" spans="1:14">
      <c r="A1084" s="44" t="e">
        <f>VLOOKUP(E1084,來源檔!B:C,2,0)</f>
        <v>#N/A</v>
      </c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</row>
    <row r="1085" spans="1:14">
      <c r="A1085" s="44" t="e">
        <f>VLOOKUP(E1085,來源檔!B:C,2,0)</f>
        <v>#N/A</v>
      </c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</row>
    <row r="1086" spans="1:14">
      <c r="A1086" s="44" t="e">
        <f>VLOOKUP(E1086,來源檔!B:C,2,0)</f>
        <v>#N/A</v>
      </c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</row>
    <row r="1087" spans="1:14">
      <c r="A1087" s="44" t="e">
        <f>VLOOKUP(E1087,來源檔!B:C,2,0)</f>
        <v>#N/A</v>
      </c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</row>
    <row r="1088" spans="1:14">
      <c r="A1088" s="44" t="e">
        <f>VLOOKUP(E1088,來源檔!B:C,2,0)</f>
        <v>#N/A</v>
      </c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</row>
    <row r="1089" spans="1:14">
      <c r="A1089" s="44" t="e">
        <f>VLOOKUP(E1089,來源檔!B:C,2,0)</f>
        <v>#N/A</v>
      </c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</row>
    <row r="1090" spans="1:14">
      <c r="A1090" s="44" t="e">
        <f>VLOOKUP(E1090,來源檔!B:C,2,0)</f>
        <v>#N/A</v>
      </c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</row>
    <row r="1091" spans="1:14">
      <c r="A1091" s="44" t="e">
        <f>VLOOKUP(E1091,來源檔!B:C,2,0)</f>
        <v>#N/A</v>
      </c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</row>
    <row r="1092" spans="1:14">
      <c r="A1092" s="44" t="e">
        <f>VLOOKUP(E1092,來源檔!B:C,2,0)</f>
        <v>#N/A</v>
      </c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</row>
    <row r="1093" spans="1:14">
      <c r="A1093" s="44" t="e">
        <f>VLOOKUP(E1093,來源檔!B:C,2,0)</f>
        <v>#N/A</v>
      </c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</row>
    <row r="1094" spans="1:14">
      <c r="A1094" s="44" t="e">
        <f>VLOOKUP(E1094,來源檔!B:C,2,0)</f>
        <v>#N/A</v>
      </c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</row>
    <row r="1095" spans="1:14">
      <c r="A1095" s="44" t="e">
        <f>VLOOKUP(E1095,來源檔!B:C,2,0)</f>
        <v>#N/A</v>
      </c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</row>
    <row r="1096" spans="1:14">
      <c r="A1096" s="44" t="e">
        <f>VLOOKUP(E1096,來源檔!B:C,2,0)</f>
        <v>#N/A</v>
      </c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</row>
    <row r="1097" spans="1:14">
      <c r="A1097" s="44" t="e">
        <f>VLOOKUP(E1097,來源檔!B:C,2,0)</f>
        <v>#N/A</v>
      </c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</row>
    <row r="1098" spans="1:14">
      <c r="A1098" s="44" t="e">
        <f>VLOOKUP(E1098,來源檔!B:C,2,0)</f>
        <v>#N/A</v>
      </c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</row>
    <row r="1099" spans="1:14">
      <c r="A1099" s="44" t="e">
        <f>VLOOKUP(E1099,來源檔!B:C,2,0)</f>
        <v>#N/A</v>
      </c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</row>
    <row r="1100" spans="1:14">
      <c r="A1100" s="44" t="e">
        <f>VLOOKUP(E1100,來源檔!B:C,2,0)</f>
        <v>#N/A</v>
      </c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</row>
    <row r="1101" spans="1:14">
      <c r="A1101" s="44" t="e">
        <f>VLOOKUP(E1101,來源檔!B:C,2,0)</f>
        <v>#N/A</v>
      </c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</row>
    <row r="1102" spans="1:14">
      <c r="A1102" s="44" t="e">
        <f>VLOOKUP(E1102,來源檔!B:C,2,0)</f>
        <v>#N/A</v>
      </c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</row>
    <row r="1103" spans="1:14">
      <c r="A1103" s="44" t="e">
        <f>VLOOKUP(E1103,來源檔!B:C,2,0)</f>
        <v>#N/A</v>
      </c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</row>
    <row r="1104" spans="1:14">
      <c r="A1104" s="44" t="e">
        <f>VLOOKUP(E1104,來源檔!B:C,2,0)</f>
        <v>#N/A</v>
      </c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</row>
    <row r="1105" spans="1:14">
      <c r="A1105" s="44" t="e">
        <f>VLOOKUP(E1105,來源檔!B:C,2,0)</f>
        <v>#N/A</v>
      </c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</row>
    <row r="1106" spans="1:14">
      <c r="A1106" s="44" t="e">
        <f>VLOOKUP(E1106,來源檔!B:C,2,0)</f>
        <v>#N/A</v>
      </c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</row>
    <row r="1107" spans="1:14">
      <c r="A1107" s="44" t="e">
        <f>VLOOKUP(E1107,來源檔!B:C,2,0)</f>
        <v>#N/A</v>
      </c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</row>
    <row r="1108" spans="1:14">
      <c r="A1108" s="44" t="e">
        <f>VLOOKUP(E1108,來源檔!B:C,2,0)</f>
        <v>#N/A</v>
      </c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</row>
    <row r="1109" spans="1:14">
      <c r="A1109" s="44" t="e">
        <f>VLOOKUP(E1109,來源檔!B:C,2,0)</f>
        <v>#N/A</v>
      </c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</row>
    <row r="1110" spans="1:14">
      <c r="A1110" s="44" t="e">
        <f>VLOOKUP(E1110,來源檔!B:C,2,0)</f>
        <v>#N/A</v>
      </c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</row>
    <row r="1111" spans="1:14">
      <c r="A1111" s="44" t="e">
        <f>VLOOKUP(E1111,來源檔!B:C,2,0)</f>
        <v>#N/A</v>
      </c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</row>
    <row r="1112" spans="1:14">
      <c r="A1112" s="44" t="e">
        <f>VLOOKUP(E1112,來源檔!B:C,2,0)</f>
        <v>#N/A</v>
      </c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</row>
    <row r="1113" spans="1:14">
      <c r="A1113" s="44" t="e">
        <f>VLOOKUP(E1113,來源檔!B:C,2,0)</f>
        <v>#N/A</v>
      </c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</row>
    <row r="1114" spans="1:14">
      <c r="A1114" s="44" t="e">
        <f>VLOOKUP(E1114,來源檔!B:C,2,0)</f>
        <v>#N/A</v>
      </c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</row>
    <row r="1115" spans="1:14">
      <c r="A1115" s="44" t="e">
        <f>VLOOKUP(E1115,來源檔!B:C,2,0)</f>
        <v>#N/A</v>
      </c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</row>
    <row r="1116" spans="1:14">
      <c r="A1116" s="44" t="e">
        <f>VLOOKUP(E1116,來源檔!B:C,2,0)</f>
        <v>#N/A</v>
      </c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</row>
    <row r="1117" spans="1:14">
      <c r="A1117" s="44" t="e">
        <f>VLOOKUP(E1117,來源檔!B:C,2,0)</f>
        <v>#N/A</v>
      </c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</row>
    <row r="1118" spans="1:14">
      <c r="A1118" s="44" t="e">
        <f>VLOOKUP(E1118,來源檔!B:C,2,0)</f>
        <v>#N/A</v>
      </c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</row>
    <row r="1119" spans="1:14">
      <c r="A1119" s="44" t="e">
        <f>VLOOKUP(E1119,來源檔!B:C,2,0)</f>
        <v>#N/A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</row>
    <row r="1120" spans="1:14">
      <c r="A1120" s="44" t="e">
        <f>VLOOKUP(E1120,來源檔!B:C,2,0)</f>
        <v>#N/A</v>
      </c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</row>
    <row r="1121" spans="1:14">
      <c r="A1121" s="44" t="e">
        <f>VLOOKUP(E1121,來源檔!B:C,2,0)</f>
        <v>#N/A</v>
      </c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</row>
    <row r="1122" spans="1:14">
      <c r="A1122" s="44" t="e">
        <f>VLOOKUP(E1122,來源檔!B:C,2,0)</f>
        <v>#N/A</v>
      </c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</row>
    <row r="1123" spans="1:14">
      <c r="A1123" s="44" t="e">
        <f>VLOOKUP(E1123,來源檔!B:C,2,0)</f>
        <v>#N/A</v>
      </c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</row>
    <row r="1124" spans="1:14">
      <c r="A1124" s="44" t="e">
        <f>VLOOKUP(E1124,來源檔!B:C,2,0)</f>
        <v>#N/A</v>
      </c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</row>
    <row r="1125" spans="1:14">
      <c r="A1125" s="44" t="e">
        <f>VLOOKUP(E1125,來源檔!B:C,2,0)</f>
        <v>#N/A</v>
      </c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</row>
    <row r="1126" spans="1:14">
      <c r="A1126" s="44" t="e">
        <f>VLOOKUP(E1126,來源檔!B:C,2,0)</f>
        <v>#N/A</v>
      </c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</row>
    <row r="1127" spans="1:14">
      <c r="A1127" s="44" t="e">
        <f>VLOOKUP(E1127,來源檔!B:C,2,0)</f>
        <v>#N/A</v>
      </c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</row>
    <row r="1128" spans="1:14">
      <c r="A1128" s="44" t="e">
        <f>VLOOKUP(E1128,來源檔!B:C,2,0)</f>
        <v>#N/A</v>
      </c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</row>
    <row r="1129" spans="1:14">
      <c r="A1129" s="44" t="e">
        <f>VLOOKUP(E1129,來源檔!B:C,2,0)</f>
        <v>#N/A</v>
      </c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</row>
    <row r="1130" spans="1:14">
      <c r="A1130" s="44" t="e">
        <f>VLOOKUP(E1130,來源檔!B:C,2,0)</f>
        <v>#N/A</v>
      </c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</row>
    <row r="1131" spans="1:14">
      <c r="A1131" s="44" t="e">
        <f>VLOOKUP(E1131,來源檔!B:C,2,0)</f>
        <v>#N/A</v>
      </c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</row>
    <row r="1132" spans="1:14">
      <c r="A1132" s="44" t="e">
        <f>VLOOKUP(E1132,來源檔!B:C,2,0)</f>
        <v>#N/A</v>
      </c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</row>
    <row r="1133" spans="1:14">
      <c r="A1133" s="44" t="e">
        <f>VLOOKUP(E1133,來源檔!B:C,2,0)</f>
        <v>#N/A</v>
      </c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</row>
    <row r="1134" spans="1:14">
      <c r="A1134" s="44" t="e">
        <f>VLOOKUP(E1134,來源檔!B:C,2,0)</f>
        <v>#N/A</v>
      </c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</row>
    <row r="1135" spans="1:14">
      <c r="A1135" s="44" t="e">
        <f>VLOOKUP(E1135,來源檔!B:C,2,0)</f>
        <v>#N/A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</row>
    <row r="1136" spans="1:14">
      <c r="A1136" s="44" t="e">
        <f>VLOOKUP(E1136,來源檔!B:C,2,0)</f>
        <v>#N/A</v>
      </c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</row>
    <row r="1137" spans="1:14">
      <c r="A1137" s="44" t="e">
        <f>VLOOKUP(E1137,來源檔!B:C,2,0)</f>
        <v>#N/A</v>
      </c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</row>
    <row r="1138" spans="1:14">
      <c r="A1138" s="44" t="e">
        <f>VLOOKUP(E1138,來源檔!B:C,2,0)</f>
        <v>#N/A</v>
      </c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</row>
    <row r="1139" spans="1:14">
      <c r="A1139" s="44" t="e">
        <f>VLOOKUP(E1139,來源檔!B:C,2,0)</f>
        <v>#N/A</v>
      </c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</row>
    <row r="1140" spans="1:14">
      <c r="A1140" s="44" t="e">
        <f>VLOOKUP(E1140,來源檔!B:C,2,0)</f>
        <v>#N/A</v>
      </c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</row>
    <row r="1141" spans="1:14">
      <c r="A1141" s="44" t="e">
        <f>VLOOKUP(E1141,來源檔!B:C,2,0)</f>
        <v>#N/A</v>
      </c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</row>
    <row r="1142" spans="1:14">
      <c r="A1142" s="44" t="e">
        <f>VLOOKUP(E1142,來源檔!B:C,2,0)</f>
        <v>#N/A</v>
      </c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</row>
    <row r="1143" spans="1:14">
      <c r="A1143" s="44" t="e">
        <f>VLOOKUP(E1143,來源檔!B:C,2,0)</f>
        <v>#N/A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</row>
    <row r="1144" spans="1:14">
      <c r="A1144" s="44" t="e">
        <f>VLOOKUP(E1144,來源檔!B:C,2,0)</f>
        <v>#N/A</v>
      </c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</row>
    <row r="1145" spans="1:14">
      <c r="A1145" s="44" t="e">
        <f>VLOOKUP(E1145,來源檔!B:C,2,0)</f>
        <v>#N/A</v>
      </c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</row>
    <row r="1146" spans="1:14">
      <c r="A1146" s="44" t="e">
        <f>VLOOKUP(E1146,來源檔!B:C,2,0)</f>
        <v>#N/A</v>
      </c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</row>
    <row r="1147" spans="1:14">
      <c r="A1147" s="44" t="e">
        <f>VLOOKUP(E1147,來源檔!B:C,2,0)</f>
        <v>#N/A</v>
      </c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</row>
    <row r="1148" spans="1:14">
      <c r="A1148" s="44" t="e">
        <f>VLOOKUP(E1148,來源檔!B:C,2,0)</f>
        <v>#N/A</v>
      </c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</row>
    <row r="1149" spans="1:14">
      <c r="A1149" s="44" t="e">
        <f>VLOOKUP(E1149,來源檔!B:C,2,0)</f>
        <v>#N/A</v>
      </c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</row>
    <row r="1150" spans="1:14">
      <c r="A1150" s="44" t="e">
        <f>VLOOKUP(E1150,來源檔!B:C,2,0)</f>
        <v>#N/A</v>
      </c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</row>
    <row r="1151" spans="1:14">
      <c r="A1151" s="44" t="e">
        <f>VLOOKUP(E1151,來源檔!B:C,2,0)</f>
        <v>#N/A</v>
      </c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</row>
    <row r="1152" spans="1:14">
      <c r="A1152" s="44" t="e">
        <f>VLOOKUP(E1152,來源檔!B:C,2,0)</f>
        <v>#N/A</v>
      </c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</row>
    <row r="1153" spans="1:14">
      <c r="A1153" s="44" t="e">
        <f>VLOOKUP(E1153,來源檔!B:C,2,0)</f>
        <v>#N/A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</row>
    <row r="1154" spans="1:14">
      <c r="A1154" s="44" t="e">
        <f>VLOOKUP(E1154,來源檔!B:C,2,0)</f>
        <v>#N/A</v>
      </c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</row>
    <row r="1155" spans="1:14">
      <c r="A1155" s="44" t="e">
        <f>VLOOKUP(E1155,來源檔!B:C,2,0)</f>
        <v>#N/A</v>
      </c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</row>
    <row r="1156" spans="1:14">
      <c r="A1156" s="44" t="e">
        <f>VLOOKUP(E1156,來源檔!B:C,2,0)</f>
        <v>#N/A</v>
      </c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</row>
    <row r="1157" spans="1:14">
      <c r="A1157" s="44" t="e">
        <f>VLOOKUP(E1157,來源檔!B:C,2,0)</f>
        <v>#N/A</v>
      </c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</row>
    <row r="1158" spans="1:14">
      <c r="A1158" s="44" t="e">
        <f>VLOOKUP(E1158,來源檔!B:C,2,0)</f>
        <v>#N/A</v>
      </c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</row>
    <row r="1159" spans="1:14">
      <c r="A1159" s="44" t="e">
        <f>VLOOKUP(E1159,來源檔!B:C,2,0)</f>
        <v>#N/A</v>
      </c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</row>
    <row r="1160" spans="1:14">
      <c r="A1160" s="44" t="e">
        <f>VLOOKUP(E1160,來源檔!B:C,2,0)</f>
        <v>#N/A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</row>
    <row r="1161" spans="1:14">
      <c r="A1161" s="44" t="e">
        <f>VLOOKUP(E1161,來源檔!B:C,2,0)</f>
        <v>#N/A</v>
      </c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</row>
    <row r="1162" spans="1:14">
      <c r="A1162" s="44" t="e">
        <f>VLOOKUP(E1162,來源檔!B:C,2,0)</f>
        <v>#N/A</v>
      </c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</row>
    <row r="1163" spans="1:14">
      <c r="A1163" s="44" t="e">
        <f>VLOOKUP(E1163,來源檔!B:C,2,0)</f>
        <v>#N/A</v>
      </c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</row>
    <row r="1164" spans="1:14">
      <c r="A1164" s="44" t="e">
        <f>VLOOKUP(E1164,來源檔!B:C,2,0)</f>
        <v>#N/A</v>
      </c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</row>
    <row r="1165" spans="1:14">
      <c r="A1165" s="44" t="e">
        <f>VLOOKUP(E1165,來源檔!B:C,2,0)</f>
        <v>#N/A</v>
      </c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</row>
    <row r="1166" spans="1:14">
      <c r="A1166" s="44" t="e">
        <f>VLOOKUP(E1166,來源檔!B:C,2,0)</f>
        <v>#N/A</v>
      </c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</row>
    <row r="1167" spans="1:14">
      <c r="A1167" s="44" t="e">
        <f>VLOOKUP(E1167,來源檔!B:C,2,0)</f>
        <v>#N/A</v>
      </c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</row>
    <row r="1168" spans="1:14">
      <c r="A1168" s="44" t="e">
        <f>VLOOKUP(E1168,來源檔!B:C,2,0)</f>
        <v>#N/A</v>
      </c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</row>
    <row r="1169" spans="1:14">
      <c r="A1169" s="44" t="e">
        <f>VLOOKUP(E1169,來源檔!B:C,2,0)</f>
        <v>#N/A</v>
      </c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</row>
    <row r="1170" spans="1:14">
      <c r="A1170" s="44" t="e">
        <f>VLOOKUP(E1170,來源檔!B:C,2,0)</f>
        <v>#N/A</v>
      </c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</row>
    <row r="1171" spans="1:14">
      <c r="A1171" s="44" t="e">
        <f>VLOOKUP(E1171,來源檔!B:C,2,0)</f>
        <v>#N/A</v>
      </c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</row>
    <row r="1172" spans="1:14">
      <c r="A1172" s="44" t="e">
        <f>VLOOKUP(E1172,來源檔!B:C,2,0)</f>
        <v>#N/A</v>
      </c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</row>
    <row r="1173" spans="1:14">
      <c r="A1173" s="44" t="e">
        <f>VLOOKUP(E1173,來源檔!B:C,2,0)</f>
        <v>#N/A</v>
      </c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</row>
    <row r="1174" spans="1:14">
      <c r="A1174" s="44" t="e">
        <f>VLOOKUP(E1174,來源檔!B:C,2,0)</f>
        <v>#N/A</v>
      </c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</row>
    <row r="1175" spans="1:14">
      <c r="A1175" s="44" t="e">
        <f>VLOOKUP(E1175,來源檔!B:C,2,0)</f>
        <v>#N/A</v>
      </c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</row>
    <row r="1176" spans="1:14">
      <c r="A1176" s="44" t="e">
        <f>VLOOKUP(E1176,來源檔!B:C,2,0)</f>
        <v>#N/A</v>
      </c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</row>
    <row r="1177" spans="1:14">
      <c r="A1177" s="44" t="e">
        <f>VLOOKUP(E1177,來源檔!B:C,2,0)</f>
        <v>#N/A</v>
      </c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</row>
    <row r="1178" spans="1:14">
      <c r="A1178" s="44" t="e">
        <f>VLOOKUP(E1178,來源檔!B:C,2,0)</f>
        <v>#N/A</v>
      </c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</row>
    <row r="1179" spans="1:14">
      <c r="A1179" s="44" t="e">
        <f>VLOOKUP(E1179,來源檔!B:C,2,0)</f>
        <v>#N/A</v>
      </c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</row>
    <row r="1180" spans="1:14">
      <c r="A1180" s="44" t="e">
        <f>VLOOKUP(E1180,來源檔!B:C,2,0)</f>
        <v>#N/A</v>
      </c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</row>
    <row r="1181" spans="1:14">
      <c r="A1181" s="44" t="e">
        <f>VLOOKUP(E1181,來源檔!B:C,2,0)</f>
        <v>#N/A</v>
      </c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</row>
    <row r="1182" spans="1:14">
      <c r="A1182" s="44" t="e">
        <f>VLOOKUP(E1182,來源檔!B:C,2,0)</f>
        <v>#N/A</v>
      </c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</row>
    <row r="1183" spans="1:14">
      <c r="A1183" s="44" t="e">
        <f>VLOOKUP(E1183,來源檔!B:C,2,0)</f>
        <v>#N/A</v>
      </c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</row>
    <row r="1184" spans="1:14">
      <c r="A1184" s="44" t="e">
        <f>VLOOKUP(E1184,來源檔!B:C,2,0)</f>
        <v>#N/A</v>
      </c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</row>
    <row r="1185" spans="1:14">
      <c r="A1185" s="44" t="e">
        <f>VLOOKUP(E1185,來源檔!B:C,2,0)</f>
        <v>#N/A</v>
      </c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</row>
    <row r="1186" spans="1:14">
      <c r="A1186" s="44" t="e">
        <f>VLOOKUP(E1186,來源檔!B:C,2,0)</f>
        <v>#N/A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</row>
    <row r="1187" spans="1:14">
      <c r="A1187" s="44" t="e">
        <f>VLOOKUP(E1187,來源檔!B:C,2,0)</f>
        <v>#N/A</v>
      </c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</row>
    <row r="1188" spans="1:14">
      <c r="A1188" s="44" t="e">
        <f>VLOOKUP(E1188,來源檔!B:C,2,0)</f>
        <v>#N/A</v>
      </c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</row>
    <row r="1189" spans="1:14">
      <c r="A1189" s="44" t="e">
        <f>VLOOKUP(E1189,來源檔!B:C,2,0)</f>
        <v>#N/A</v>
      </c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</row>
    <row r="1190" spans="1:14">
      <c r="A1190" s="44" t="e">
        <f>VLOOKUP(E1190,來源檔!B:C,2,0)</f>
        <v>#N/A</v>
      </c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</row>
    <row r="1191" spans="1:14">
      <c r="A1191" s="44" t="e">
        <f>VLOOKUP(E1191,來源檔!B:C,2,0)</f>
        <v>#N/A</v>
      </c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</row>
    <row r="1192" spans="1:14">
      <c r="A1192" s="44" t="e">
        <f>VLOOKUP(E1192,來源檔!B:C,2,0)</f>
        <v>#N/A</v>
      </c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</row>
    <row r="1193" spans="1:14">
      <c r="A1193" s="44" t="e">
        <f>VLOOKUP(E1193,來源檔!B:C,2,0)</f>
        <v>#N/A</v>
      </c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</row>
    <row r="1194" spans="1:14">
      <c r="A1194" s="44" t="e">
        <f>VLOOKUP(E1194,來源檔!B:C,2,0)</f>
        <v>#N/A</v>
      </c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</row>
    <row r="1195" spans="1:14">
      <c r="A1195" s="44" t="e">
        <f>VLOOKUP(E1195,來源檔!B:C,2,0)</f>
        <v>#N/A</v>
      </c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</row>
    <row r="1196" spans="1:14">
      <c r="A1196" s="44" t="e">
        <f>VLOOKUP(E1196,來源檔!B:C,2,0)</f>
        <v>#N/A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</row>
    <row r="1197" spans="1:14">
      <c r="A1197" s="44" t="e">
        <f>VLOOKUP(E1197,來源檔!B:C,2,0)</f>
        <v>#N/A</v>
      </c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</row>
    <row r="1198" spans="1:14">
      <c r="A1198" s="44" t="e">
        <f>VLOOKUP(E1198,來源檔!B:C,2,0)</f>
        <v>#N/A</v>
      </c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</row>
    <row r="1199" spans="1:14">
      <c r="A1199" s="44" t="e">
        <f>VLOOKUP(E1199,來源檔!B:C,2,0)</f>
        <v>#N/A</v>
      </c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</row>
    <row r="1200" spans="1:14">
      <c r="A1200" s="44" t="e">
        <f>VLOOKUP(E1200,來源檔!B:C,2,0)</f>
        <v>#N/A</v>
      </c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</row>
    <row r="1201" spans="1:14">
      <c r="A1201" s="44" t="e">
        <f>VLOOKUP(E1201,來源檔!B:C,2,0)</f>
        <v>#N/A</v>
      </c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</row>
    <row r="1202" spans="1:14">
      <c r="A1202" s="44" t="e">
        <f>VLOOKUP(E1202,來源檔!B:C,2,0)</f>
        <v>#N/A</v>
      </c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</row>
    <row r="1203" spans="1:14">
      <c r="A1203" s="44" t="e">
        <f>VLOOKUP(E1203,來源檔!B:C,2,0)</f>
        <v>#N/A</v>
      </c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</row>
    <row r="1204" spans="1:14">
      <c r="A1204" s="44" t="e">
        <f>VLOOKUP(E1204,來源檔!B:C,2,0)</f>
        <v>#N/A</v>
      </c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</row>
    <row r="1205" spans="1:14">
      <c r="A1205" s="44" t="e">
        <f>VLOOKUP(E1205,來源檔!B:C,2,0)</f>
        <v>#N/A</v>
      </c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</row>
    <row r="1206" spans="1:14">
      <c r="A1206" s="44" t="e">
        <f>VLOOKUP(E1206,來源檔!B:C,2,0)</f>
        <v>#N/A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</row>
    <row r="1207" spans="1:14">
      <c r="A1207" s="44" t="e">
        <f>VLOOKUP(E1207,來源檔!B:C,2,0)</f>
        <v>#N/A</v>
      </c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</row>
    <row r="1208" spans="1:14">
      <c r="A1208" s="44" t="e">
        <f>VLOOKUP(E1208,來源檔!B:C,2,0)</f>
        <v>#N/A</v>
      </c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</row>
    <row r="1209" spans="1:14">
      <c r="A1209" s="44" t="e">
        <f>VLOOKUP(E1209,來源檔!B:C,2,0)</f>
        <v>#N/A</v>
      </c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</row>
    <row r="1210" spans="1:14">
      <c r="A1210" s="44" t="e">
        <f>VLOOKUP(E1210,來源檔!B:C,2,0)</f>
        <v>#N/A</v>
      </c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</row>
    <row r="1211" spans="1:14">
      <c r="A1211" s="44" t="e">
        <f>VLOOKUP(E1211,來源檔!B:C,2,0)</f>
        <v>#N/A</v>
      </c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</row>
    <row r="1212" spans="1:14">
      <c r="A1212" s="44" t="e">
        <f>VLOOKUP(E1212,來源檔!B:C,2,0)</f>
        <v>#N/A</v>
      </c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</row>
    <row r="1213" spans="1:14">
      <c r="A1213" s="44" t="e">
        <f>VLOOKUP(E1213,來源檔!B:C,2,0)</f>
        <v>#N/A</v>
      </c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</row>
    <row r="1214" spans="1:14">
      <c r="A1214" s="44" t="e">
        <f>VLOOKUP(E1214,來源檔!B:C,2,0)</f>
        <v>#N/A</v>
      </c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</row>
    <row r="1215" spans="1:14">
      <c r="A1215" s="44" t="e">
        <f>VLOOKUP(E1215,來源檔!B:C,2,0)</f>
        <v>#N/A</v>
      </c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</row>
    <row r="1216" spans="1:14">
      <c r="A1216" s="44" t="e">
        <f>VLOOKUP(E1216,來源檔!B:C,2,0)</f>
        <v>#N/A</v>
      </c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</row>
    <row r="1217" spans="1:14">
      <c r="A1217" s="44" t="e">
        <f>VLOOKUP(E1217,來源檔!B:C,2,0)</f>
        <v>#N/A</v>
      </c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</row>
    <row r="1218" spans="1:14">
      <c r="A1218" s="44" t="e">
        <f>VLOOKUP(E1218,來源檔!B:C,2,0)</f>
        <v>#N/A</v>
      </c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</row>
    <row r="1219" spans="1:14">
      <c r="A1219" s="44" t="e">
        <f>VLOOKUP(E1219,來源檔!B:C,2,0)</f>
        <v>#N/A</v>
      </c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</row>
    <row r="1220" spans="1:14">
      <c r="A1220" s="44" t="e">
        <f>VLOOKUP(E1220,來源檔!B:C,2,0)</f>
        <v>#N/A</v>
      </c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</row>
    <row r="1221" spans="1:14">
      <c r="A1221" s="44" t="e">
        <f>VLOOKUP(E1221,來源檔!B:C,2,0)</f>
        <v>#N/A</v>
      </c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</row>
    <row r="1222" spans="1:14">
      <c r="A1222" s="44" t="e">
        <f>VLOOKUP(E1222,來源檔!B:C,2,0)</f>
        <v>#N/A</v>
      </c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</row>
    <row r="1223" spans="1:14">
      <c r="A1223" s="44" t="e">
        <f>VLOOKUP(E1223,來源檔!B:C,2,0)</f>
        <v>#N/A</v>
      </c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</row>
    <row r="1224" spans="1:14">
      <c r="A1224" s="44" t="e">
        <f>VLOOKUP(E1224,來源檔!B:C,2,0)</f>
        <v>#N/A</v>
      </c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</row>
    <row r="1225" spans="1:14">
      <c r="A1225" s="44" t="e">
        <f>VLOOKUP(E1225,來源檔!B:C,2,0)</f>
        <v>#N/A</v>
      </c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</row>
    <row r="1226" spans="1:14">
      <c r="A1226" s="44" t="e">
        <f>VLOOKUP(E1226,來源檔!B:C,2,0)</f>
        <v>#N/A</v>
      </c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</row>
    <row r="1227" spans="1:14">
      <c r="A1227" s="44" t="e">
        <f>VLOOKUP(E1227,來源檔!B:C,2,0)</f>
        <v>#N/A</v>
      </c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</row>
    <row r="1228" spans="1:14">
      <c r="A1228" s="44" t="e">
        <f>VLOOKUP(E1228,來源檔!B:C,2,0)</f>
        <v>#N/A</v>
      </c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</row>
    <row r="1229" spans="1:14">
      <c r="A1229" s="44" t="e">
        <f>VLOOKUP(E1229,來源檔!B:C,2,0)</f>
        <v>#N/A</v>
      </c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</row>
    <row r="1230" spans="1:14">
      <c r="A1230" s="44" t="e">
        <f>VLOOKUP(E1230,來源檔!B:C,2,0)</f>
        <v>#N/A</v>
      </c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</row>
    <row r="1231" spans="1:14">
      <c r="A1231" s="44" t="e">
        <f>VLOOKUP(E1231,來源檔!B:C,2,0)</f>
        <v>#N/A</v>
      </c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</row>
    <row r="1232" spans="1:14">
      <c r="A1232" s="44" t="e">
        <f>VLOOKUP(E1232,來源檔!B:C,2,0)</f>
        <v>#N/A</v>
      </c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</row>
    <row r="1233" spans="1:14">
      <c r="A1233" s="44" t="e">
        <f>VLOOKUP(E1233,來源檔!B:C,2,0)</f>
        <v>#N/A</v>
      </c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</row>
    <row r="1234" spans="1:14">
      <c r="A1234" s="44" t="e">
        <f>VLOOKUP(E1234,來源檔!B:C,2,0)</f>
        <v>#N/A</v>
      </c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</row>
    <row r="1235" spans="1:14">
      <c r="A1235" s="44" t="e">
        <f>VLOOKUP(E1235,來源檔!B:C,2,0)</f>
        <v>#N/A</v>
      </c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</row>
    <row r="1236" spans="1:14">
      <c r="A1236" s="44" t="e">
        <f>VLOOKUP(E1236,來源檔!B:C,2,0)</f>
        <v>#N/A</v>
      </c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</row>
    <row r="1237" spans="1:14">
      <c r="A1237" s="44" t="e">
        <f>VLOOKUP(E1237,來源檔!B:C,2,0)</f>
        <v>#N/A</v>
      </c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</row>
    <row r="1238" spans="1:14">
      <c r="A1238" s="44" t="e">
        <f>VLOOKUP(E1238,來源檔!B:C,2,0)</f>
        <v>#N/A</v>
      </c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</row>
    <row r="1239" spans="1:14">
      <c r="A1239" s="44" t="e">
        <f>VLOOKUP(E1239,來源檔!B:C,2,0)</f>
        <v>#N/A</v>
      </c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</row>
    <row r="1240" spans="1:14">
      <c r="A1240" s="44" t="e">
        <f>VLOOKUP(E1240,來源檔!B:C,2,0)</f>
        <v>#N/A</v>
      </c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</row>
    <row r="1241" spans="1:14">
      <c r="A1241" s="44" t="e">
        <f>VLOOKUP(E1241,來源檔!B:C,2,0)</f>
        <v>#N/A</v>
      </c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</row>
    <row r="1242" spans="1:14">
      <c r="A1242" s="44" t="e">
        <f>VLOOKUP(E1242,來源檔!B:C,2,0)</f>
        <v>#N/A</v>
      </c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</row>
    <row r="1243" spans="1:14">
      <c r="A1243" s="44" t="e">
        <f>VLOOKUP(E1243,來源檔!B:C,2,0)</f>
        <v>#N/A</v>
      </c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</row>
    <row r="1244" spans="1:14">
      <c r="A1244" s="44" t="e">
        <f>VLOOKUP(E1244,來源檔!B:C,2,0)</f>
        <v>#N/A</v>
      </c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</row>
    <row r="1245" spans="1:14">
      <c r="A1245" s="44" t="e">
        <f>VLOOKUP(E1245,來源檔!B:C,2,0)</f>
        <v>#N/A</v>
      </c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</row>
    <row r="1246" spans="1:14">
      <c r="A1246" s="44" t="e">
        <f>VLOOKUP(E1246,來源檔!B:C,2,0)</f>
        <v>#N/A</v>
      </c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</row>
    <row r="1247" spans="1:14">
      <c r="A1247" s="44" t="e">
        <f>VLOOKUP(E1247,來源檔!B:C,2,0)</f>
        <v>#N/A</v>
      </c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</row>
    <row r="1248" spans="1:14">
      <c r="A1248" s="44" t="e">
        <f>VLOOKUP(E1248,來源檔!B:C,2,0)</f>
        <v>#N/A</v>
      </c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</row>
    <row r="1249" spans="1:14">
      <c r="A1249" s="44" t="e">
        <f>VLOOKUP(E1249,來源檔!B:C,2,0)</f>
        <v>#N/A</v>
      </c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</row>
    <row r="1250" spans="1:14">
      <c r="A1250" s="44" t="e">
        <f>VLOOKUP(E1250,來源檔!B:C,2,0)</f>
        <v>#N/A</v>
      </c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</row>
    <row r="1251" spans="1:14">
      <c r="A1251" s="44" t="e">
        <f>VLOOKUP(E1251,來源檔!B:C,2,0)</f>
        <v>#N/A</v>
      </c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</row>
    <row r="1252" spans="1:14">
      <c r="A1252" s="44" t="e">
        <f>VLOOKUP(E1252,來源檔!B:C,2,0)</f>
        <v>#N/A</v>
      </c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</row>
    <row r="1253" spans="1:14">
      <c r="A1253" s="44" t="e">
        <f>VLOOKUP(E1253,來源檔!B:C,2,0)</f>
        <v>#N/A</v>
      </c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</row>
    <row r="1254" spans="1:14">
      <c r="A1254" s="44" t="e">
        <f>VLOOKUP(E1254,來源檔!B:C,2,0)</f>
        <v>#N/A</v>
      </c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</row>
    <row r="1255" spans="1:14">
      <c r="A1255" s="44" t="e">
        <f>VLOOKUP(E1255,來源檔!B:C,2,0)</f>
        <v>#N/A</v>
      </c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</row>
    <row r="1256" spans="1:14">
      <c r="A1256" s="44" t="e">
        <f>VLOOKUP(E1256,來源檔!B:C,2,0)</f>
        <v>#N/A</v>
      </c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</row>
    <row r="1257" spans="1:14">
      <c r="A1257" s="44" t="e">
        <f>VLOOKUP(E1257,來源檔!B:C,2,0)</f>
        <v>#N/A</v>
      </c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</row>
    <row r="1258" spans="1:14">
      <c r="A1258" s="44" t="e">
        <f>VLOOKUP(E1258,來源檔!B:C,2,0)</f>
        <v>#N/A</v>
      </c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</row>
    <row r="1259" spans="1:14">
      <c r="A1259" s="44" t="e">
        <f>VLOOKUP(E1259,來源檔!B:C,2,0)</f>
        <v>#N/A</v>
      </c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</row>
    <row r="1260" spans="1:14">
      <c r="A1260" s="44" t="e">
        <f>VLOOKUP(E1260,來源檔!B:C,2,0)</f>
        <v>#N/A</v>
      </c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</row>
    <row r="1261" spans="1:14">
      <c r="A1261" s="44" t="e">
        <f>VLOOKUP(E1261,來源檔!B:C,2,0)</f>
        <v>#N/A</v>
      </c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</row>
    <row r="1262" spans="1:14">
      <c r="A1262" s="44" t="e">
        <f>VLOOKUP(E1262,來源檔!B:C,2,0)</f>
        <v>#N/A</v>
      </c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</row>
    <row r="1263" spans="1:14">
      <c r="A1263" s="44" t="e">
        <f>VLOOKUP(E1263,來源檔!B:C,2,0)</f>
        <v>#N/A</v>
      </c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</row>
    <row r="1264" spans="1:14">
      <c r="A1264" s="44" t="e">
        <f>VLOOKUP(E1264,來源檔!B:C,2,0)</f>
        <v>#N/A</v>
      </c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</row>
    <row r="1265" spans="1:14">
      <c r="A1265" s="44" t="e">
        <f>VLOOKUP(E1265,來源檔!B:C,2,0)</f>
        <v>#N/A</v>
      </c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</row>
    <row r="1266" spans="1:14">
      <c r="A1266" s="44" t="e">
        <f>VLOOKUP(E1266,來源檔!B:C,2,0)</f>
        <v>#N/A</v>
      </c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</row>
    <row r="1267" spans="1:14">
      <c r="A1267" s="44" t="e">
        <f>VLOOKUP(E1267,來源檔!B:C,2,0)</f>
        <v>#N/A</v>
      </c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</row>
    <row r="1268" spans="1:14">
      <c r="A1268" s="44" t="e">
        <f>VLOOKUP(E1268,來源檔!B:C,2,0)</f>
        <v>#N/A</v>
      </c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</row>
    <row r="1269" spans="1:14">
      <c r="A1269" s="44" t="e">
        <f>VLOOKUP(E1269,來源檔!B:C,2,0)</f>
        <v>#N/A</v>
      </c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</row>
    <row r="1270" spans="1:14">
      <c r="A1270" s="44" t="e">
        <f>VLOOKUP(E1270,來源檔!B:C,2,0)</f>
        <v>#N/A</v>
      </c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</row>
    <row r="1271" spans="1:14">
      <c r="A1271" s="44" t="e">
        <f>VLOOKUP(E1271,來源檔!B:C,2,0)</f>
        <v>#N/A</v>
      </c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</row>
    <row r="1272" spans="1:14">
      <c r="A1272" s="44" t="e">
        <f>VLOOKUP(E1272,來源檔!B:C,2,0)</f>
        <v>#N/A</v>
      </c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</row>
    <row r="1273" spans="1:14">
      <c r="A1273" s="44" t="e">
        <f>VLOOKUP(E1273,來源檔!B:C,2,0)</f>
        <v>#N/A</v>
      </c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</row>
    <row r="1274" spans="1:14">
      <c r="A1274" s="44" t="e">
        <f>VLOOKUP(E1274,來源檔!B:C,2,0)</f>
        <v>#N/A</v>
      </c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</row>
    <row r="1275" spans="1:14">
      <c r="A1275" s="44" t="e">
        <f>VLOOKUP(E1275,來源檔!B:C,2,0)</f>
        <v>#N/A</v>
      </c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</row>
    <row r="1276" spans="1:14">
      <c r="A1276" s="44" t="e">
        <f>VLOOKUP(E1276,來源檔!B:C,2,0)</f>
        <v>#N/A</v>
      </c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</row>
    <row r="1277" spans="1:14">
      <c r="A1277" s="44" t="e">
        <f>VLOOKUP(E1277,來源檔!B:C,2,0)</f>
        <v>#N/A</v>
      </c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</row>
    <row r="1278" spans="1:14">
      <c r="A1278" s="44" t="e">
        <f>VLOOKUP(E1278,來源檔!B:C,2,0)</f>
        <v>#N/A</v>
      </c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</row>
    <row r="1279" spans="1:14">
      <c r="A1279" s="44" t="e">
        <f>VLOOKUP(E1279,來源檔!B:C,2,0)</f>
        <v>#N/A</v>
      </c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</row>
    <row r="1280" spans="1:14">
      <c r="A1280" s="44" t="e">
        <f>VLOOKUP(E1280,來源檔!B:C,2,0)</f>
        <v>#N/A</v>
      </c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</row>
    <row r="1281" spans="1:14">
      <c r="A1281" s="44" t="e">
        <f>VLOOKUP(E1281,來源檔!B:C,2,0)</f>
        <v>#N/A</v>
      </c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</row>
    <row r="1282" spans="1:14">
      <c r="A1282" s="44" t="e">
        <f>VLOOKUP(E1282,來源檔!B:C,2,0)</f>
        <v>#N/A</v>
      </c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</row>
    <row r="1283" spans="1:14">
      <c r="A1283" s="44" t="e">
        <f>VLOOKUP(E1283,來源檔!B:C,2,0)</f>
        <v>#N/A</v>
      </c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</row>
    <row r="1284" spans="1:14">
      <c r="A1284" s="44" t="e">
        <f>VLOOKUP(E1284,來源檔!B:C,2,0)</f>
        <v>#N/A</v>
      </c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</row>
    <row r="1285" spans="1:14">
      <c r="A1285" s="44" t="e">
        <f>VLOOKUP(E1285,來源檔!B:C,2,0)</f>
        <v>#N/A</v>
      </c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</row>
    <row r="1286" spans="1:14">
      <c r="A1286" s="44" t="e">
        <f>VLOOKUP(E1286,來源檔!B:C,2,0)</f>
        <v>#N/A</v>
      </c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</row>
    <row r="1287" spans="1:14">
      <c r="A1287" s="44" t="e">
        <f>VLOOKUP(E1287,來源檔!B:C,2,0)</f>
        <v>#N/A</v>
      </c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</row>
    <row r="1288" spans="1:14">
      <c r="A1288" s="44" t="e">
        <f>VLOOKUP(E1288,來源檔!B:C,2,0)</f>
        <v>#N/A</v>
      </c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</row>
    <row r="1289" spans="1:14">
      <c r="A1289" s="44" t="e">
        <f>VLOOKUP(E1289,來源檔!B:C,2,0)</f>
        <v>#N/A</v>
      </c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</row>
    <row r="1290" spans="1:14">
      <c r="A1290" s="44" t="e">
        <f>VLOOKUP(E1290,來源檔!B:C,2,0)</f>
        <v>#N/A</v>
      </c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</row>
    <row r="1291" spans="1:14">
      <c r="A1291" s="44" t="e">
        <f>VLOOKUP(E1291,來源檔!B:C,2,0)</f>
        <v>#N/A</v>
      </c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</row>
    <row r="1292" spans="1:14">
      <c r="A1292" s="44" t="e">
        <f>VLOOKUP(E1292,來源檔!B:C,2,0)</f>
        <v>#N/A</v>
      </c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</row>
    <row r="1293" spans="1:14">
      <c r="A1293" s="44" t="e">
        <f>VLOOKUP(E1293,來源檔!B:C,2,0)</f>
        <v>#N/A</v>
      </c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</row>
    <row r="1294" spans="1:14">
      <c r="A1294" s="44" t="e">
        <f>VLOOKUP(E1294,來源檔!B:C,2,0)</f>
        <v>#N/A</v>
      </c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</row>
    <row r="1295" spans="1:14">
      <c r="A1295" s="44" t="e">
        <f>VLOOKUP(E1295,來源檔!B:C,2,0)</f>
        <v>#N/A</v>
      </c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</row>
    <row r="1296" spans="1:14">
      <c r="A1296" s="44" t="e">
        <f>VLOOKUP(E1296,來源檔!B:C,2,0)</f>
        <v>#N/A</v>
      </c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</row>
    <row r="1297" spans="1:14">
      <c r="A1297" s="44" t="e">
        <f>VLOOKUP(E1297,來源檔!B:C,2,0)</f>
        <v>#N/A</v>
      </c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</row>
    <row r="1298" spans="1:14">
      <c r="A1298" s="44" t="e">
        <f>VLOOKUP(E1298,來源檔!B:C,2,0)</f>
        <v>#N/A</v>
      </c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</row>
    <row r="1299" spans="1:14">
      <c r="A1299" s="44" t="e">
        <f>VLOOKUP(E1299,來源檔!B:C,2,0)</f>
        <v>#N/A</v>
      </c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</row>
    <row r="1300" spans="1:14">
      <c r="A1300" s="44" t="e">
        <f>VLOOKUP(E1300,來源檔!B:C,2,0)</f>
        <v>#N/A</v>
      </c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</row>
    <row r="1301" spans="1:14">
      <c r="A1301" s="44" t="e">
        <f>VLOOKUP(E1301,來源檔!B:C,2,0)</f>
        <v>#N/A</v>
      </c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</row>
    <row r="1302" spans="1:14">
      <c r="A1302" s="44" t="e">
        <f>VLOOKUP(E1302,來源檔!B:C,2,0)</f>
        <v>#N/A</v>
      </c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</row>
    <row r="1303" spans="1:14">
      <c r="A1303" s="44" t="e">
        <f>VLOOKUP(E1303,來源檔!B:C,2,0)</f>
        <v>#N/A</v>
      </c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</row>
    <row r="1304" spans="1:14">
      <c r="A1304" s="44" t="e">
        <f>VLOOKUP(E1304,來源檔!B:C,2,0)</f>
        <v>#N/A</v>
      </c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</row>
    <row r="1305" spans="1:14">
      <c r="A1305" s="44" t="e">
        <f>VLOOKUP(E1305,來源檔!B:C,2,0)</f>
        <v>#N/A</v>
      </c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</row>
    <row r="1306" spans="1:14">
      <c r="A1306" s="44" t="e">
        <f>VLOOKUP(E1306,來源檔!B:C,2,0)</f>
        <v>#N/A</v>
      </c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</row>
    <row r="1307" spans="1:14">
      <c r="A1307" s="44" t="e">
        <f>VLOOKUP(E1307,來源檔!B:C,2,0)</f>
        <v>#N/A</v>
      </c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</row>
    <row r="1308" spans="1:14">
      <c r="A1308" s="44" t="e">
        <f>VLOOKUP(E1308,來源檔!B:C,2,0)</f>
        <v>#N/A</v>
      </c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</row>
    <row r="1309" spans="1:14">
      <c r="A1309" s="44" t="e">
        <f>VLOOKUP(E1309,來源檔!B:C,2,0)</f>
        <v>#N/A</v>
      </c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</row>
    <row r="1310" spans="1:14">
      <c r="A1310" s="44" t="e">
        <f>VLOOKUP(E1310,來源檔!B:C,2,0)</f>
        <v>#N/A</v>
      </c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</row>
    <row r="1311" spans="1:14">
      <c r="A1311" s="44" t="e">
        <f>VLOOKUP(E1311,來源檔!B:C,2,0)</f>
        <v>#N/A</v>
      </c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</row>
    <row r="1312" spans="1:14">
      <c r="A1312" s="44" t="e">
        <f>VLOOKUP(E1312,來源檔!B:C,2,0)</f>
        <v>#N/A</v>
      </c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</row>
    <row r="1313" spans="1:14">
      <c r="A1313" s="44" t="e">
        <f>VLOOKUP(E1313,來源檔!B:C,2,0)</f>
        <v>#N/A</v>
      </c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</row>
    <row r="1314" spans="1:14">
      <c r="A1314" s="44" t="e">
        <f>VLOOKUP(E1314,來源檔!B:C,2,0)</f>
        <v>#N/A</v>
      </c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</row>
    <row r="1315" spans="1:14">
      <c r="A1315" s="44" t="e">
        <f>VLOOKUP(E1315,來源檔!B:C,2,0)</f>
        <v>#N/A</v>
      </c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</row>
    <row r="1316" spans="1:14">
      <c r="A1316" s="44" t="e">
        <f>VLOOKUP(E1316,來源檔!B:C,2,0)</f>
        <v>#N/A</v>
      </c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</row>
    <row r="1317" spans="1:14">
      <c r="A1317" s="44" t="e">
        <f>VLOOKUP(E1317,來源檔!B:C,2,0)</f>
        <v>#N/A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</row>
    <row r="1318" spans="1:14">
      <c r="A1318" s="44" t="e">
        <f>VLOOKUP(E1318,來源檔!B:C,2,0)</f>
        <v>#N/A</v>
      </c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</row>
    <row r="1319" spans="1:14">
      <c r="A1319" s="44" t="e">
        <f>VLOOKUP(E1319,來源檔!B:C,2,0)</f>
        <v>#N/A</v>
      </c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</row>
    <row r="1320" spans="1:14">
      <c r="A1320" s="44" t="e">
        <f>VLOOKUP(E1320,來源檔!B:C,2,0)</f>
        <v>#N/A</v>
      </c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</row>
    <row r="1321" spans="1:14">
      <c r="A1321" s="44" t="e">
        <f>VLOOKUP(E1321,來源檔!B:C,2,0)</f>
        <v>#N/A</v>
      </c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</row>
    <row r="1322" spans="1:14">
      <c r="A1322" s="44" t="e">
        <f>VLOOKUP(E1322,來源檔!B:C,2,0)</f>
        <v>#N/A</v>
      </c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</row>
    <row r="1323" spans="1:14">
      <c r="A1323" s="44" t="e">
        <f>VLOOKUP(E1323,來源檔!B:C,2,0)</f>
        <v>#N/A</v>
      </c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</row>
    <row r="1324" spans="1:14">
      <c r="A1324" s="44" t="e">
        <f>VLOOKUP(E1324,來源檔!B:C,2,0)</f>
        <v>#N/A</v>
      </c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</row>
    <row r="1325" spans="1:14">
      <c r="A1325" s="44" t="e">
        <f>VLOOKUP(E1325,來源檔!B:C,2,0)</f>
        <v>#N/A</v>
      </c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</row>
    <row r="1326" spans="1:14">
      <c r="A1326" s="44" t="e">
        <f>VLOOKUP(E1326,來源檔!B:C,2,0)</f>
        <v>#N/A</v>
      </c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</row>
    <row r="1327" spans="1:14">
      <c r="A1327" s="44" t="e">
        <f>VLOOKUP(E1327,來源檔!B:C,2,0)</f>
        <v>#N/A</v>
      </c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</row>
    <row r="1328" spans="1:14">
      <c r="A1328" s="44" t="e">
        <f>VLOOKUP(E1328,來源檔!B:C,2,0)</f>
        <v>#N/A</v>
      </c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</row>
    <row r="1329" spans="1:14">
      <c r="A1329" s="44" t="e">
        <f>VLOOKUP(E1329,來源檔!B:C,2,0)</f>
        <v>#N/A</v>
      </c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</row>
    <row r="1330" spans="1:14">
      <c r="A1330" s="44" t="e">
        <f>VLOOKUP(E1330,來源檔!B:C,2,0)</f>
        <v>#N/A</v>
      </c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</row>
    <row r="1331" spans="1:14">
      <c r="A1331" s="44" t="e">
        <f>VLOOKUP(E1331,來源檔!B:C,2,0)</f>
        <v>#N/A</v>
      </c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</row>
    <row r="1332" spans="1:14">
      <c r="A1332" s="44" t="e">
        <f>VLOOKUP(E1332,來源檔!B:C,2,0)</f>
        <v>#N/A</v>
      </c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</row>
    <row r="1333" spans="1:14">
      <c r="A1333" s="44" t="e">
        <f>VLOOKUP(E1333,來源檔!B:C,2,0)</f>
        <v>#N/A</v>
      </c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</row>
    <row r="1334" spans="1:14">
      <c r="A1334" s="44" t="e">
        <f>VLOOKUP(E1334,來源檔!B:C,2,0)</f>
        <v>#N/A</v>
      </c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</row>
    <row r="1335" spans="1:14">
      <c r="A1335" s="44" t="e">
        <f>VLOOKUP(E1335,來源檔!B:C,2,0)</f>
        <v>#N/A</v>
      </c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</row>
    <row r="1336" spans="1:14">
      <c r="A1336" s="44" t="e">
        <f>VLOOKUP(E1336,來源檔!B:C,2,0)</f>
        <v>#N/A</v>
      </c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</row>
    <row r="1337" spans="1:14">
      <c r="A1337" s="44" t="e">
        <f>VLOOKUP(E1337,來源檔!B:C,2,0)</f>
        <v>#N/A</v>
      </c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</row>
    <row r="1338" spans="1:14">
      <c r="A1338" s="44" t="e">
        <f>VLOOKUP(E1338,來源檔!B:C,2,0)</f>
        <v>#N/A</v>
      </c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</row>
    <row r="1339" spans="1:14">
      <c r="A1339" s="44" t="e">
        <f>VLOOKUP(E1339,來源檔!B:C,2,0)</f>
        <v>#N/A</v>
      </c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</row>
    <row r="1340" spans="1:14">
      <c r="A1340" s="44" t="e">
        <f>VLOOKUP(E1340,來源檔!B:C,2,0)</f>
        <v>#N/A</v>
      </c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</row>
    <row r="1341" spans="1:14">
      <c r="A1341" s="44" t="e">
        <f>VLOOKUP(E1341,來源檔!B:C,2,0)</f>
        <v>#N/A</v>
      </c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</row>
    <row r="1342" spans="1:14">
      <c r="A1342" s="44" t="e">
        <f>VLOOKUP(E1342,來源檔!B:C,2,0)</f>
        <v>#N/A</v>
      </c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</row>
    <row r="1343" spans="1:14">
      <c r="A1343" s="44" t="e">
        <f>VLOOKUP(E1343,來源檔!B:C,2,0)</f>
        <v>#N/A</v>
      </c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</row>
    <row r="1344" spans="1:14">
      <c r="A1344" s="44" t="e">
        <f>VLOOKUP(E1344,來源檔!B:C,2,0)</f>
        <v>#N/A</v>
      </c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</row>
    <row r="1345" spans="1:14">
      <c r="A1345" s="44" t="e">
        <f>VLOOKUP(E1345,來源檔!B:C,2,0)</f>
        <v>#N/A</v>
      </c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</row>
    <row r="1346" spans="1:14">
      <c r="A1346" s="44" t="e">
        <f>VLOOKUP(E1346,來源檔!B:C,2,0)</f>
        <v>#N/A</v>
      </c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</row>
    <row r="1347" spans="1:14">
      <c r="A1347" s="44" t="e">
        <f>VLOOKUP(E1347,來源檔!B:C,2,0)</f>
        <v>#N/A</v>
      </c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</row>
    <row r="1348" spans="1:14">
      <c r="A1348" s="44" t="e">
        <f>VLOOKUP(E1348,來源檔!B:C,2,0)</f>
        <v>#N/A</v>
      </c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</row>
    <row r="1349" spans="1:14">
      <c r="A1349" s="44" t="e">
        <f>VLOOKUP(E1349,來源檔!B:C,2,0)</f>
        <v>#N/A</v>
      </c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</row>
    <row r="1350" spans="1:14">
      <c r="A1350" s="44" t="e">
        <f>VLOOKUP(E1350,來源檔!B:C,2,0)</f>
        <v>#N/A</v>
      </c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</row>
    <row r="1351" spans="1:14">
      <c r="A1351" s="44" t="e">
        <f>VLOOKUP(E1351,來源檔!B:C,2,0)</f>
        <v>#N/A</v>
      </c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</row>
    <row r="1352" spans="1:14">
      <c r="A1352" s="44" t="e">
        <f>VLOOKUP(E1352,來源檔!B:C,2,0)</f>
        <v>#N/A</v>
      </c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</row>
    <row r="1353" spans="1:14">
      <c r="A1353" s="44" t="e">
        <f>VLOOKUP(E1353,來源檔!B:C,2,0)</f>
        <v>#N/A</v>
      </c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</row>
    <row r="1354" spans="1:14">
      <c r="A1354" s="44" t="e">
        <f>VLOOKUP(E1354,來源檔!B:C,2,0)</f>
        <v>#N/A</v>
      </c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</row>
    <row r="1355" spans="1:14">
      <c r="A1355" s="44" t="e">
        <f>VLOOKUP(E1355,來源檔!B:C,2,0)</f>
        <v>#N/A</v>
      </c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</row>
    <row r="1356" spans="1:14">
      <c r="A1356" s="44" t="e">
        <f>VLOOKUP(E1356,來源檔!B:C,2,0)</f>
        <v>#N/A</v>
      </c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</row>
    <row r="1357" spans="1:14">
      <c r="A1357" s="44" t="e">
        <f>VLOOKUP(E1357,來源檔!B:C,2,0)</f>
        <v>#N/A</v>
      </c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</row>
    <row r="1358" spans="1:14">
      <c r="A1358" s="44" t="e">
        <f>VLOOKUP(E1358,來源檔!B:C,2,0)</f>
        <v>#N/A</v>
      </c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</row>
    <row r="1359" spans="1:14">
      <c r="A1359" s="44" t="e">
        <f>VLOOKUP(E1359,來源檔!B:C,2,0)</f>
        <v>#N/A</v>
      </c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</row>
    <row r="1360" spans="1:14">
      <c r="A1360" s="44" t="e">
        <f>VLOOKUP(E1360,來源檔!B:C,2,0)</f>
        <v>#N/A</v>
      </c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</row>
    <row r="1361" spans="1:14">
      <c r="A1361" s="44" t="e">
        <f>VLOOKUP(E1361,來源檔!B:C,2,0)</f>
        <v>#N/A</v>
      </c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</row>
    <row r="1362" spans="1:14">
      <c r="A1362" s="44" t="e">
        <f>VLOOKUP(E1362,來源檔!B:C,2,0)</f>
        <v>#N/A</v>
      </c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</row>
    <row r="1363" spans="1:14">
      <c r="A1363" s="44" t="e">
        <f>VLOOKUP(E1363,來源檔!B:C,2,0)</f>
        <v>#N/A</v>
      </c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</row>
    <row r="1364" spans="1:14">
      <c r="A1364" s="44" t="e">
        <f>VLOOKUP(E1364,來源檔!B:C,2,0)</f>
        <v>#N/A</v>
      </c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</row>
    <row r="1365" spans="1:14">
      <c r="A1365" s="44" t="e">
        <f>VLOOKUP(E1365,來源檔!B:C,2,0)</f>
        <v>#N/A</v>
      </c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</row>
    <row r="1366" spans="1:14">
      <c r="A1366" s="44" t="e">
        <f>VLOOKUP(E1366,來源檔!B:C,2,0)</f>
        <v>#N/A</v>
      </c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</row>
    <row r="1367" spans="1:14">
      <c r="A1367" s="44" t="e">
        <f>VLOOKUP(E1367,來源檔!B:C,2,0)</f>
        <v>#N/A</v>
      </c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</row>
    <row r="1368" spans="1:14">
      <c r="A1368" s="44" t="e">
        <f>VLOOKUP(E1368,來源檔!B:C,2,0)</f>
        <v>#N/A</v>
      </c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</row>
    <row r="1369" spans="1:14">
      <c r="A1369" s="44" t="e">
        <f>VLOOKUP(E1369,來源檔!B:C,2,0)</f>
        <v>#N/A</v>
      </c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</row>
    <row r="1370" spans="1:14">
      <c r="A1370" s="44" t="e">
        <f>VLOOKUP(E1370,來源檔!B:C,2,0)</f>
        <v>#N/A</v>
      </c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</row>
    <row r="1371" spans="1:14">
      <c r="A1371" s="44" t="e">
        <f>VLOOKUP(E1371,來源檔!B:C,2,0)</f>
        <v>#N/A</v>
      </c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</row>
    <row r="1372" spans="1:14">
      <c r="A1372" s="44" t="e">
        <f>VLOOKUP(E1372,來源檔!B:C,2,0)</f>
        <v>#N/A</v>
      </c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</row>
    <row r="1373" spans="1:14">
      <c r="A1373" s="44" t="e">
        <f>VLOOKUP(E1373,來源檔!B:C,2,0)</f>
        <v>#N/A</v>
      </c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</row>
    <row r="1374" spans="1:14">
      <c r="A1374" s="44" t="e">
        <f>VLOOKUP(E1374,來源檔!B:C,2,0)</f>
        <v>#N/A</v>
      </c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</row>
    <row r="1375" spans="1:14">
      <c r="A1375" s="44" t="e">
        <f>VLOOKUP(E1375,來源檔!B:C,2,0)</f>
        <v>#N/A</v>
      </c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</row>
    <row r="1376" spans="1:14">
      <c r="A1376" s="44" t="e">
        <f>VLOOKUP(E1376,來源檔!B:C,2,0)</f>
        <v>#N/A</v>
      </c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</row>
    <row r="1377" spans="1:14">
      <c r="A1377" s="44" t="e">
        <f>VLOOKUP(E1377,來源檔!B:C,2,0)</f>
        <v>#N/A</v>
      </c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</row>
    <row r="1378" spans="1:14">
      <c r="A1378" s="44" t="e">
        <f>VLOOKUP(E1378,來源檔!B:C,2,0)</f>
        <v>#N/A</v>
      </c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</row>
    <row r="1379" spans="1:14">
      <c r="A1379" s="44" t="e">
        <f>VLOOKUP(E1379,來源檔!B:C,2,0)</f>
        <v>#N/A</v>
      </c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</row>
    <row r="1380" spans="1:14">
      <c r="A1380" s="44" t="e">
        <f>VLOOKUP(E1380,來源檔!B:C,2,0)</f>
        <v>#N/A</v>
      </c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</row>
    <row r="1381" spans="1:14">
      <c r="A1381" s="44" t="e">
        <f>VLOOKUP(E1381,來源檔!B:C,2,0)</f>
        <v>#N/A</v>
      </c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</row>
    <row r="1382" spans="1:14">
      <c r="A1382" s="44" t="e">
        <f>VLOOKUP(E1382,來源檔!B:C,2,0)</f>
        <v>#N/A</v>
      </c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</row>
    <row r="1383" spans="1:14">
      <c r="A1383" s="44" t="e">
        <f>VLOOKUP(E1383,來源檔!B:C,2,0)</f>
        <v>#N/A</v>
      </c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</row>
    <row r="1384" spans="1:14">
      <c r="A1384" s="44" t="e">
        <f>VLOOKUP(E1384,來源檔!B:C,2,0)</f>
        <v>#N/A</v>
      </c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</row>
    <row r="1385" spans="1:14">
      <c r="A1385" s="44" t="e">
        <f>VLOOKUP(E1385,來源檔!B:C,2,0)</f>
        <v>#N/A</v>
      </c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</row>
    <row r="1386" spans="1:14">
      <c r="A1386" s="44" t="e">
        <f>VLOOKUP(E1386,來源檔!B:C,2,0)</f>
        <v>#N/A</v>
      </c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50"/>
  <sheetViews>
    <sheetView workbookViewId="0"/>
  </sheetViews>
  <sheetFormatPr defaultColWidth="12.5703125" defaultRowHeight="15.75" customHeight="1"/>
  <cols>
    <col min="1" max="1" width="22.140625" customWidth="1"/>
    <col min="2" max="2" width="20.85546875" customWidth="1"/>
    <col min="3" max="3" width="18.42578125" customWidth="1"/>
  </cols>
  <sheetData>
    <row r="1" spans="1:3" ht="15.75" customHeight="1">
      <c r="A1" s="44" t="s">
        <v>502</v>
      </c>
      <c r="B1" s="44" t="s">
        <v>503</v>
      </c>
      <c r="C1" s="44" t="s">
        <v>566</v>
      </c>
    </row>
    <row r="2" spans="1:3" ht="15.75" customHeight="1">
      <c r="A2" s="44" t="s">
        <v>517</v>
      </c>
      <c r="B2" s="44" t="s">
        <v>567</v>
      </c>
      <c r="C2" s="44" t="s">
        <v>481</v>
      </c>
    </row>
    <row r="3" spans="1:3" ht="15.75" customHeight="1">
      <c r="A3" s="44" t="s">
        <v>517</v>
      </c>
      <c r="B3" s="44" t="s">
        <v>568</v>
      </c>
      <c r="C3" s="44" t="s">
        <v>481</v>
      </c>
    </row>
    <row r="4" spans="1:3" ht="15.75" customHeight="1">
      <c r="A4" s="44" t="s">
        <v>517</v>
      </c>
      <c r="B4" s="44" t="s">
        <v>569</v>
      </c>
      <c r="C4" s="44" t="s">
        <v>481</v>
      </c>
    </row>
    <row r="5" spans="1:3" ht="15.75" customHeight="1">
      <c r="A5" s="44" t="s">
        <v>517</v>
      </c>
      <c r="B5" s="44" t="s">
        <v>557</v>
      </c>
      <c r="C5" s="44" t="s">
        <v>481</v>
      </c>
    </row>
    <row r="6" spans="1:3" ht="15.75" customHeight="1">
      <c r="A6" s="44" t="s">
        <v>517</v>
      </c>
      <c r="B6" s="44" t="s">
        <v>570</v>
      </c>
      <c r="C6" s="44" t="s">
        <v>480</v>
      </c>
    </row>
    <row r="7" spans="1:3" ht="15.75" customHeight="1">
      <c r="A7" s="44" t="s">
        <v>517</v>
      </c>
      <c r="B7" s="44" t="s">
        <v>554</v>
      </c>
      <c r="C7" s="44" t="s">
        <v>480</v>
      </c>
    </row>
    <row r="8" spans="1:3" ht="15.75" customHeight="1">
      <c r="A8" s="44" t="s">
        <v>517</v>
      </c>
      <c r="B8" s="44" t="s">
        <v>548</v>
      </c>
      <c r="C8" s="44" t="s">
        <v>480</v>
      </c>
    </row>
    <row r="9" spans="1:3" ht="15.75" customHeight="1">
      <c r="A9" s="44" t="s">
        <v>517</v>
      </c>
      <c r="B9" s="44" t="s">
        <v>522</v>
      </c>
      <c r="C9" s="44" t="s">
        <v>480</v>
      </c>
    </row>
    <row r="10" spans="1:3" ht="15.75" customHeight="1">
      <c r="A10" s="44" t="s">
        <v>517</v>
      </c>
      <c r="B10" s="44" t="s">
        <v>521</v>
      </c>
      <c r="C10" s="44" t="s">
        <v>480</v>
      </c>
    </row>
    <row r="11" spans="1:3" ht="15.75" customHeight="1">
      <c r="A11" s="44" t="s">
        <v>517</v>
      </c>
      <c r="B11" s="44" t="s">
        <v>530</v>
      </c>
      <c r="C11" s="44" t="s">
        <v>480</v>
      </c>
    </row>
    <row r="12" spans="1:3" ht="15.75" customHeight="1">
      <c r="A12" s="44" t="s">
        <v>517</v>
      </c>
      <c r="B12" s="44" t="s">
        <v>518</v>
      </c>
      <c r="C12" s="44" t="s">
        <v>480</v>
      </c>
    </row>
    <row r="13" spans="1:3" ht="15.75" customHeight="1">
      <c r="A13" s="44" t="s">
        <v>517</v>
      </c>
      <c r="B13" s="44" t="s">
        <v>544</v>
      </c>
      <c r="C13" s="44" t="s">
        <v>484</v>
      </c>
    </row>
    <row r="14" spans="1:3" ht="15.75" customHeight="1">
      <c r="A14" s="44" t="s">
        <v>517</v>
      </c>
      <c r="B14" s="44" t="s">
        <v>540</v>
      </c>
      <c r="C14" s="44" t="s">
        <v>484</v>
      </c>
    </row>
    <row r="15" spans="1:3" ht="15.75" customHeight="1">
      <c r="A15" s="44" t="s">
        <v>517</v>
      </c>
      <c r="B15" s="44" t="s">
        <v>539</v>
      </c>
      <c r="C15" s="44" t="s">
        <v>484</v>
      </c>
    </row>
    <row r="16" spans="1:3" ht="15.75" customHeight="1">
      <c r="A16" s="44" t="s">
        <v>517</v>
      </c>
      <c r="B16" s="44" t="s">
        <v>534</v>
      </c>
      <c r="C16" s="44" t="s">
        <v>484</v>
      </c>
    </row>
    <row r="17" spans="1:3" ht="15.75" customHeight="1">
      <c r="A17" s="44" t="s">
        <v>513</v>
      </c>
      <c r="B17" s="44" t="s">
        <v>571</v>
      </c>
      <c r="C17" s="44" t="s">
        <v>478</v>
      </c>
    </row>
    <row r="18" spans="1:3" ht="15.75" customHeight="1">
      <c r="A18" s="44" t="s">
        <v>513</v>
      </c>
      <c r="B18" s="44" t="s">
        <v>572</v>
      </c>
      <c r="C18" s="44" t="s">
        <v>478</v>
      </c>
    </row>
    <row r="19" spans="1:3" ht="15.75" customHeight="1">
      <c r="A19" s="44" t="s">
        <v>513</v>
      </c>
      <c r="B19" s="44" t="s">
        <v>523</v>
      </c>
      <c r="C19" s="44" t="s">
        <v>478</v>
      </c>
    </row>
    <row r="20" spans="1:3" ht="15.75" customHeight="1">
      <c r="A20" s="44" t="s">
        <v>513</v>
      </c>
      <c r="B20" s="44" t="s">
        <v>541</v>
      </c>
      <c r="C20" s="44" t="s">
        <v>478</v>
      </c>
    </row>
    <row r="21" spans="1:3" ht="15.75" customHeight="1">
      <c r="A21" s="44" t="s">
        <v>513</v>
      </c>
      <c r="B21" s="44" t="s">
        <v>514</v>
      </c>
      <c r="C21" s="44" t="s">
        <v>478</v>
      </c>
    </row>
    <row r="22" spans="1:3" ht="15.75" customHeight="1">
      <c r="A22" s="44" t="s">
        <v>527</v>
      </c>
      <c r="B22" s="44" t="s">
        <v>556</v>
      </c>
      <c r="C22" s="44" t="s">
        <v>488</v>
      </c>
    </row>
    <row r="23" spans="1:3" ht="15.75" customHeight="1">
      <c r="A23" s="44" t="s">
        <v>527</v>
      </c>
      <c r="B23" s="44" t="s">
        <v>573</v>
      </c>
      <c r="C23" s="44" t="s">
        <v>488</v>
      </c>
    </row>
    <row r="24" spans="1:3" ht="15.75" customHeight="1">
      <c r="A24" s="44" t="s">
        <v>527</v>
      </c>
      <c r="B24" s="44" t="s">
        <v>545</v>
      </c>
      <c r="C24" s="44" t="s">
        <v>488</v>
      </c>
    </row>
    <row r="25" spans="1:3" ht="15.75" customHeight="1">
      <c r="A25" s="44" t="s">
        <v>527</v>
      </c>
      <c r="B25" s="44" t="s">
        <v>555</v>
      </c>
      <c r="C25" s="44" t="s">
        <v>488</v>
      </c>
    </row>
    <row r="26" spans="1:3" ht="15.75" customHeight="1">
      <c r="A26" s="44" t="s">
        <v>527</v>
      </c>
      <c r="B26" s="44" t="s">
        <v>528</v>
      </c>
      <c r="C26" s="44" t="s">
        <v>488</v>
      </c>
    </row>
    <row r="27" spans="1:3" ht="15.75" customHeight="1">
      <c r="A27" s="44" t="s">
        <v>525</v>
      </c>
      <c r="B27" s="44" t="s">
        <v>553</v>
      </c>
      <c r="C27" s="44" t="s">
        <v>483</v>
      </c>
    </row>
    <row r="28" spans="1:3" ht="15.75" customHeight="1">
      <c r="A28" s="44" t="s">
        <v>525</v>
      </c>
      <c r="B28" s="44" t="s">
        <v>574</v>
      </c>
      <c r="C28" s="44" t="s">
        <v>483</v>
      </c>
    </row>
    <row r="29" spans="1:3" ht="15.75" customHeight="1">
      <c r="A29" s="44" t="s">
        <v>525</v>
      </c>
      <c r="B29" s="44" t="s">
        <v>550</v>
      </c>
      <c r="C29" s="44" t="s">
        <v>483</v>
      </c>
    </row>
    <row r="30" spans="1:3" ht="15.75" customHeight="1">
      <c r="A30" s="44" t="s">
        <v>525</v>
      </c>
      <c r="B30" s="44" t="s">
        <v>575</v>
      </c>
      <c r="C30" s="44" t="s">
        <v>483</v>
      </c>
    </row>
    <row r="31" spans="1:3" ht="15.75" customHeight="1">
      <c r="A31" s="44" t="s">
        <v>525</v>
      </c>
      <c r="B31" s="44" t="s">
        <v>535</v>
      </c>
      <c r="C31" s="44" t="s">
        <v>483</v>
      </c>
    </row>
    <row r="32" spans="1:3" ht="15.75" customHeight="1">
      <c r="A32" s="44" t="s">
        <v>525</v>
      </c>
      <c r="B32" s="44" t="s">
        <v>561</v>
      </c>
      <c r="C32" s="44" t="s">
        <v>482</v>
      </c>
    </row>
    <row r="33" spans="1:3" ht="15.75" customHeight="1">
      <c r="A33" s="44" t="s">
        <v>525</v>
      </c>
      <c r="B33" s="44" t="s">
        <v>560</v>
      </c>
      <c r="C33" s="44" t="s">
        <v>482</v>
      </c>
    </row>
    <row r="34" spans="1:3" ht="15.75" customHeight="1">
      <c r="A34" s="44" t="s">
        <v>525</v>
      </c>
      <c r="B34" s="44" t="s">
        <v>576</v>
      </c>
      <c r="C34" s="44" t="s">
        <v>482</v>
      </c>
    </row>
    <row r="35" spans="1:3" ht="15.75" customHeight="1">
      <c r="A35" s="44" t="s">
        <v>525</v>
      </c>
      <c r="B35" s="44" t="s">
        <v>577</v>
      </c>
      <c r="C35" s="44" t="s">
        <v>482</v>
      </c>
    </row>
    <row r="36" spans="1:3" ht="15.75" customHeight="1">
      <c r="A36" s="44" t="s">
        <v>525</v>
      </c>
      <c r="B36" s="44" t="s">
        <v>578</v>
      </c>
      <c r="C36" s="44" t="s">
        <v>482</v>
      </c>
    </row>
    <row r="37" spans="1:3" ht="15.75" customHeight="1">
      <c r="A37" s="44" t="s">
        <v>525</v>
      </c>
      <c r="B37" s="44" t="s">
        <v>579</v>
      </c>
      <c r="C37" s="44" t="s">
        <v>482</v>
      </c>
    </row>
    <row r="38" spans="1:3">
      <c r="A38" s="44" t="s">
        <v>525</v>
      </c>
      <c r="B38" s="44" t="s">
        <v>531</v>
      </c>
      <c r="C38" s="44" t="s">
        <v>482</v>
      </c>
    </row>
    <row r="39" spans="1:3">
      <c r="A39" s="44" t="s">
        <v>519</v>
      </c>
      <c r="B39" s="44" t="s">
        <v>580</v>
      </c>
      <c r="C39" s="44" t="s">
        <v>17</v>
      </c>
    </row>
    <row r="40" spans="1:3">
      <c r="A40" s="44" t="s">
        <v>519</v>
      </c>
      <c r="B40" s="44" t="s">
        <v>520</v>
      </c>
      <c r="C40" s="44" t="s">
        <v>17</v>
      </c>
    </row>
    <row r="41" spans="1:3">
      <c r="A41" s="44" t="s">
        <v>517</v>
      </c>
      <c r="B41" s="45" t="s">
        <v>543</v>
      </c>
      <c r="C41" s="44" t="s">
        <v>481</v>
      </c>
    </row>
    <row r="42" spans="1:3">
      <c r="A42" s="44" t="s">
        <v>525</v>
      </c>
      <c r="B42" s="44" t="s">
        <v>537</v>
      </c>
      <c r="C42" s="44" t="s">
        <v>482</v>
      </c>
    </row>
    <row r="43" spans="1:3">
      <c r="A43" s="44" t="s">
        <v>513</v>
      </c>
      <c r="B43" s="44" t="s">
        <v>516</v>
      </c>
      <c r="C43" s="44" t="s">
        <v>478</v>
      </c>
    </row>
    <row r="44" spans="1:3">
      <c r="A44" s="44" t="s">
        <v>525</v>
      </c>
      <c r="B44" s="44" t="s">
        <v>533</v>
      </c>
      <c r="C44" s="44" t="s">
        <v>483</v>
      </c>
    </row>
    <row r="45" spans="1:3">
      <c r="A45" s="44" t="s">
        <v>525</v>
      </c>
      <c r="B45" s="44" t="s">
        <v>526</v>
      </c>
      <c r="C45" s="44" t="s">
        <v>482</v>
      </c>
    </row>
    <row r="46" spans="1:3">
      <c r="A46" s="44" t="s">
        <v>517</v>
      </c>
      <c r="B46" s="44" t="s">
        <v>532</v>
      </c>
      <c r="C46" s="44" t="s">
        <v>481</v>
      </c>
    </row>
    <row r="47" spans="1:3">
      <c r="A47" s="44" t="s">
        <v>513</v>
      </c>
      <c r="B47" s="44" t="s">
        <v>536</v>
      </c>
      <c r="C47" s="44" t="s">
        <v>478</v>
      </c>
    </row>
    <row r="48" spans="1:3">
      <c r="A48" s="44" t="s">
        <v>517</v>
      </c>
      <c r="B48" s="44" t="s">
        <v>538</v>
      </c>
      <c r="C48" s="44" t="s">
        <v>484</v>
      </c>
    </row>
    <row r="49" spans="1:3">
      <c r="A49" s="44" t="s">
        <v>525</v>
      </c>
      <c r="B49" s="44" t="s">
        <v>542</v>
      </c>
      <c r="C49" s="44" t="s">
        <v>483</v>
      </c>
    </row>
    <row r="50" spans="1:3">
      <c r="A50" s="44" t="s">
        <v>581</v>
      </c>
      <c r="B50" s="46" t="s">
        <v>582</v>
      </c>
      <c r="C50" s="44" t="s">
        <v>583</v>
      </c>
    </row>
  </sheetData>
  <phoneticPr fontId="4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88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5" customWidth="1"/>
    <col min="2" max="2" width="44.140625" customWidth="1"/>
    <col min="3" max="3" width="39.85546875" customWidth="1"/>
    <col min="4" max="4" width="18.42578125" customWidth="1"/>
  </cols>
  <sheetData>
    <row r="1" spans="1:4" ht="15.75" customHeight="1">
      <c r="A1" s="47" t="s">
        <v>584</v>
      </c>
      <c r="B1" s="48" t="s">
        <v>585</v>
      </c>
      <c r="C1" s="48" t="s">
        <v>2</v>
      </c>
      <c r="D1" s="48" t="s">
        <v>586</v>
      </c>
    </row>
    <row r="2" spans="1:4" ht="15.75" customHeight="1">
      <c r="A2" s="49">
        <v>1</v>
      </c>
      <c r="B2" s="50" t="s">
        <v>257</v>
      </c>
      <c r="C2" s="50" t="s">
        <v>258</v>
      </c>
      <c r="D2" s="50" t="s">
        <v>259</v>
      </c>
    </row>
    <row r="3" spans="1:4" ht="15.75" customHeight="1">
      <c r="A3" s="49">
        <v>2</v>
      </c>
      <c r="B3" s="50" t="s">
        <v>307</v>
      </c>
      <c r="C3" s="50" t="s">
        <v>308</v>
      </c>
      <c r="D3" s="50" t="s">
        <v>309</v>
      </c>
    </row>
    <row r="4" spans="1:4" ht="15.75" customHeight="1">
      <c r="A4" s="49">
        <v>3</v>
      </c>
      <c r="B4" s="50" t="s">
        <v>290</v>
      </c>
      <c r="C4" s="50" t="s">
        <v>291</v>
      </c>
      <c r="D4" s="50" t="s">
        <v>292</v>
      </c>
    </row>
    <row r="5" spans="1:4" ht="15.75" customHeight="1">
      <c r="A5" s="49">
        <v>4</v>
      </c>
      <c r="B5" s="50" t="s">
        <v>490</v>
      </c>
      <c r="C5" s="50" t="s">
        <v>587</v>
      </c>
      <c r="D5" s="50" t="s">
        <v>588</v>
      </c>
    </row>
    <row r="6" spans="1:4" ht="15.75" customHeight="1">
      <c r="A6" s="49">
        <v>5</v>
      </c>
      <c r="B6" s="50" t="s">
        <v>298</v>
      </c>
      <c r="C6" s="50" t="s">
        <v>299</v>
      </c>
      <c r="D6" s="50" t="s">
        <v>300</v>
      </c>
    </row>
    <row r="7" spans="1:4" ht="15.75" customHeight="1">
      <c r="A7" s="51">
        <v>6</v>
      </c>
      <c r="B7" s="52" t="s">
        <v>198</v>
      </c>
      <c r="C7" s="52" t="s">
        <v>199</v>
      </c>
      <c r="D7" s="52" t="s">
        <v>200</v>
      </c>
    </row>
    <row r="8" spans="1:4" ht="15.75" customHeight="1">
      <c r="A8" s="51">
        <v>7</v>
      </c>
      <c r="B8" s="52" t="s">
        <v>498</v>
      </c>
      <c r="C8" s="52" t="s">
        <v>589</v>
      </c>
      <c r="D8" s="52" t="s">
        <v>590</v>
      </c>
    </row>
    <row r="9" spans="1:4" ht="15.75" customHeight="1">
      <c r="A9" s="51">
        <v>8</v>
      </c>
      <c r="B9" s="52" t="s">
        <v>547</v>
      </c>
      <c r="C9" s="52" t="s">
        <v>591</v>
      </c>
      <c r="D9" s="52" t="s">
        <v>592</v>
      </c>
    </row>
    <row r="10" spans="1:4" ht="15.75" customHeight="1">
      <c r="A10" s="51">
        <v>9</v>
      </c>
      <c r="B10" s="52" t="s">
        <v>593</v>
      </c>
      <c r="C10" s="52" t="s">
        <v>594</v>
      </c>
      <c r="D10" s="52" t="s">
        <v>595</v>
      </c>
    </row>
    <row r="11" spans="1:4" ht="15.75" customHeight="1">
      <c r="A11" s="51">
        <v>10</v>
      </c>
      <c r="B11" s="52" t="s">
        <v>251</v>
      </c>
      <c r="C11" s="52" t="s">
        <v>252</v>
      </c>
      <c r="D11" s="52" t="s">
        <v>253</v>
      </c>
    </row>
    <row r="12" spans="1:4" ht="15.75" customHeight="1">
      <c r="A12" s="49">
        <v>11</v>
      </c>
      <c r="B12" s="50" t="s">
        <v>310</v>
      </c>
      <c r="C12" s="50" t="s">
        <v>311</v>
      </c>
      <c r="D12" s="50" t="s">
        <v>312</v>
      </c>
    </row>
    <row r="13" spans="1:4" ht="15.75" customHeight="1">
      <c r="A13" s="49">
        <v>12</v>
      </c>
      <c r="B13" s="50" t="s">
        <v>206</v>
      </c>
      <c r="C13" s="50" t="s">
        <v>207</v>
      </c>
      <c r="D13" s="50" t="s">
        <v>208</v>
      </c>
    </row>
    <row r="14" spans="1:4" ht="15.75" customHeight="1">
      <c r="A14" s="49">
        <v>13</v>
      </c>
      <c r="B14" s="50" t="s">
        <v>221</v>
      </c>
      <c r="C14" s="50" t="s">
        <v>222</v>
      </c>
      <c r="D14" s="50" t="s">
        <v>223</v>
      </c>
    </row>
    <row r="15" spans="1:4" ht="15.75" customHeight="1">
      <c r="A15" s="49">
        <v>14</v>
      </c>
      <c r="B15" s="50" t="s">
        <v>491</v>
      </c>
      <c r="C15" s="50" t="s">
        <v>596</v>
      </c>
      <c r="D15" s="50" t="s">
        <v>597</v>
      </c>
    </row>
    <row r="16" spans="1:4" ht="15.75" customHeight="1">
      <c r="A16" s="49">
        <v>15</v>
      </c>
      <c r="B16" s="50" t="s">
        <v>213</v>
      </c>
      <c r="C16" s="50" t="s">
        <v>214</v>
      </c>
      <c r="D16" s="50" t="s">
        <v>215</v>
      </c>
    </row>
    <row r="17" spans="1:4" ht="15.75" customHeight="1">
      <c r="A17" s="51">
        <v>16</v>
      </c>
      <c r="B17" s="52" t="s">
        <v>304</v>
      </c>
      <c r="C17" s="52" t="s">
        <v>305</v>
      </c>
      <c r="D17" s="52" t="s">
        <v>306</v>
      </c>
    </row>
    <row r="18" spans="1:4" ht="15.75" customHeight="1">
      <c r="A18" s="51">
        <v>17</v>
      </c>
      <c r="B18" s="52" t="s">
        <v>598</v>
      </c>
      <c r="C18" s="52" t="s">
        <v>599</v>
      </c>
      <c r="D18" s="52" t="s">
        <v>600</v>
      </c>
    </row>
    <row r="19" spans="1:4" ht="15.75" customHeight="1">
      <c r="A19" s="51">
        <v>18</v>
      </c>
      <c r="B19" s="52" t="s">
        <v>231</v>
      </c>
      <c r="C19" s="52" t="s">
        <v>232</v>
      </c>
      <c r="D19" s="52" t="s">
        <v>233</v>
      </c>
    </row>
    <row r="20" spans="1:4" ht="15.75" customHeight="1">
      <c r="A20" s="51">
        <v>19</v>
      </c>
      <c r="B20" s="52" t="s">
        <v>185</v>
      </c>
      <c r="C20" s="52" t="s">
        <v>186</v>
      </c>
      <c r="D20" s="52" t="s">
        <v>187</v>
      </c>
    </row>
    <row r="21" spans="1:4" ht="15.75" customHeight="1">
      <c r="A21" s="51">
        <v>20</v>
      </c>
      <c r="B21" s="52" t="s">
        <v>549</v>
      </c>
      <c r="C21" s="52" t="s">
        <v>601</v>
      </c>
      <c r="D21" s="52" t="s">
        <v>602</v>
      </c>
    </row>
    <row r="22" spans="1:4" ht="15.75" customHeight="1">
      <c r="A22" s="49">
        <v>21</v>
      </c>
      <c r="B22" s="50" t="s">
        <v>227</v>
      </c>
      <c r="C22" s="50" t="s">
        <v>228</v>
      </c>
      <c r="D22" s="50" t="s">
        <v>229</v>
      </c>
    </row>
    <row r="23" spans="1:4" ht="15.75" customHeight="1">
      <c r="A23" s="49">
        <v>22</v>
      </c>
      <c r="B23" s="50" t="s">
        <v>603</v>
      </c>
      <c r="C23" s="50" t="s">
        <v>604</v>
      </c>
      <c r="D23" s="50" t="s">
        <v>605</v>
      </c>
    </row>
    <row r="24" spans="1:4" ht="15.75" customHeight="1">
      <c r="A24" s="49">
        <v>23</v>
      </c>
      <c r="B24" s="50" t="s">
        <v>248</v>
      </c>
      <c r="C24" s="50" t="s">
        <v>249</v>
      </c>
      <c r="D24" s="50" t="s">
        <v>250</v>
      </c>
    </row>
    <row r="25" spans="1:4" ht="15.75" customHeight="1">
      <c r="A25" s="49">
        <v>24</v>
      </c>
      <c r="B25" s="50" t="s">
        <v>316</v>
      </c>
      <c r="C25" s="50" t="s">
        <v>317</v>
      </c>
      <c r="D25" s="50" t="s">
        <v>318</v>
      </c>
    </row>
    <row r="26" spans="1:4" ht="15.75" customHeight="1">
      <c r="A26" s="49">
        <v>25</v>
      </c>
      <c r="B26" s="50" t="s">
        <v>321</v>
      </c>
      <c r="C26" s="50" t="s">
        <v>322</v>
      </c>
      <c r="D26" s="50" t="s">
        <v>323</v>
      </c>
    </row>
    <row r="27" spans="1:4" ht="15.75" customHeight="1">
      <c r="A27" s="51">
        <v>26</v>
      </c>
      <c r="B27" s="52" t="s">
        <v>209</v>
      </c>
      <c r="C27" s="52" t="s">
        <v>210</v>
      </c>
      <c r="D27" s="52" t="s">
        <v>211</v>
      </c>
    </row>
    <row r="28" spans="1:4" ht="15.75" customHeight="1">
      <c r="A28" s="51">
        <v>27</v>
      </c>
      <c r="B28" s="52" t="s">
        <v>254</v>
      </c>
      <c r="C28" s="52" t="s">
        <v>255</v>
      </c>
      <c r="D28" s="52" t="s">
        <v>256</v>
      </c>
    </row>
    <row r="29" spans="1:4" ht="15.75" customHeight="1">
      <c r="A29" s="51">
        <v>28</v>
      </c>
      <c r="B29" s="52" t="s">
        <v>606</v>
      </c>
      <c r="C29" s="52" t="s">
        <v>607</v>
      </c>
      <c r="D29" s="52" t="s">
        <v>608</v>
      </c>
    </row>
    <row r="30" spans="1:4" ht="15.75" customHeight="1">
      <c r="A30" s="51">
        <v>29</v>
      </c>
      <c r="B30" s="52" t="s">
        <v>474</v>
      </c>
      <c r="C30" s="52" t="s">
        <v>609</v>
      </c>
      <c r="D30" s="52" t="s">
        <v>610</v>
      </c>
    </row>
    <row r="31" spans="1:4" ht="15.75" customHeight="1">
      <c r="A31" s="51">
        <v>30</v>
      </c>
      <c r="B31" s="52" t="s">
        <v>487</v>
      </c>
      <c r="C31" s="52" t="s">
        <v>611</v>
      </c>
      <c r="D31" s="52" t="s">
        <v>612</v>
      </c>
    </row>
    <row r="32" spans="1:4" ht="15.75" customHeight="1">
      <c r="A32" s="49">
        <v>31</v>
      </c>
      <c r="B32" s="50" t="s">
        <v>269</v>
      </c>
      <c r="C32" s="50" t="s">
        <v>270</v>
      </c>
      <c r="D32" s="50" t="s">
        <v>271</v>
      </c>
    </row>
    <row r="33" spans="1:4" ht="15.75" customHeight="1">
      <c r="A33" s="49">
        <v>32</v>
      </c>
      <c r="B33" s="50" t="s">
        <v>287</v>
      </c>
      <c r="C33" s="50" t="s">
        <v>288</v>
      </c>
      <c r="D33" s="50" t="s">
        <v>289</v>
      </c>
    </row>
    <row r="34" spans="1:4" ht="15.75" customHeight="1">
      <c r="A34" s="49">
        <v>33</v>
      </c>
      <c r="B34" s="50" t="s">
        <v>470</v>
      </c>
      <c r="C34" s="50" t="s">
        <v>613</v>
      </c>
      <c r="D34" s="50" t="s">
        <v>614</v>
      </c>
    </row>
    <row r="35" spans="1:4" ht="15.75" customHeight="1">
      <c r="A35" s="49">
        <v>34</v>
      </c>
      <c r="B35" s="50" t="s">
        <v>468</v>
      </c>
      <c r="C35" s="50" t="s">
        <v>615</v>
      </c>
      <c r="D35" s="50" t="s">
        <v>616</v>
      </c>
    </row>
    <row r="36" spans="1:4" ht="15.75" customHeight="1">
      <c r="A36" s="49">
        <v>35</v>
      </c>
      <c r="B36" s="50" t="s">
        <v>188</v>
      </c>
      <c r="C36" s="50" t="s">
        <v>189</v>
      </c>
      <c r="D36" s="50" t="s">
        <v>190</v>
      </c>
    </row>
    <row r="37" spans="1:4" ht="15.75" customHeight="1">
      <c r="A37" s="51">
        <v>36</v>
      </c>
      <c r="B37" s="52" t="s">
        <v>617</v>
      </c>
      <c r="C37" s="52" t="s">
        <v>618</v>
      </c>
      <c r="D37" s="52" t="s">
        <v>619</v>
      </c>
    </row>
    <row r="38" spans="1:4" ht="15.75" customHeight="1">
      <c r="A38" s="51">
        <v>37</v>
      </c>
      <c r="B38" s="52" t="s">
        <v>276</v>
      </c>
      <c r="C38" s="52" t="s">
        <v>277</v>
      </c>
      <c r="D38" s="52" t="s">
        <v>278</v>
      </c>
    </row>
    <row r="39" spans="1:4" ht="16.5">
      <c r="A39" s="51">
        <v>38</v>
      </c>
      <c r="B39" s="52" t="s">
        <v>245</v>
      </c>
      <c r="C39" s="52" t="s">
        <v>246</v>
      </c>
      <c r="D39" s="52" t="s">
        <v>247</v>
      </c>
    </row>
    <row r="40" spans="1:4" ht="16.5">
      <c r="A40" s="51">
        <v>39</v>
      </c>
      <c r="B40" s="52" t="s">
        <v>279</v>
      </c>
      <c r="C40" s="52" t="s">
        <v>280</v>
      </c>
      <c r="D40" s="52" t="s">
        <v>281</v>
      </c>
    </row>
    <row r="41" spans="1:4" ht="16.5">
      <c r="A41" s="51">
        <v>40</v>
      </c>
      <c r="B41" s="52" t="s">
        <v>620</v>
      </c>
      <c r="C41" s="52" t="s">
        <v>621</v>
      </c>
      <c r="D41" s="52" t="s">
        <v>622</v>
      </c>
    </row>
    <row r="42" spans="1:4" ht="16.5">
      <c r="A42" s="49">
        <v>41</v>
      </c>
      <c r="B42" s="50" t="s">
        <v>239</v>
      </c>
      <c r="C42" s="50" t="s">
        <v>240</v>
      </c>
      <c r="D42" s="50" t="s">
        <v>241</v>
      </c>
    </row>
    <row r="43" spans="1:4" ht="16.5">
      <c r="A43" s="49">
        <v>42</v>
      </c>
      <c r="B43" s="50" t="s">
        <v>192</v>
      </c>
      <c r="C43" s="50" t="s">
        <v>193</v>
      </c>
      <c r="D43" s="50" t="s">
        <v>194</v>
      </c>
    </row>
    <row r="44" spans="1:4" ht="16.5">
      <c r="A44" s="49">
        <v>43</v>
      </c>
      <c r="B44" s="50" t="s">
        <v>623</v>
      </c>
      <c r="C44" s="50" t="s">
        <v>624</v>
      </c>
      <c r="D44" s="50" t="s">
        <v>625</v>
      </c>
    </row>
    <row r="45" spans="1:4" ht="16.5">
      <c r="A45" s="49">
        <v>44</v>
      </c>
      <c r="B45" s="50" t="s">
        <v>626</v>
      </c>
      <c r="C45" s="50" t="s">
        <v>627</v>
      </c>
      <c r="D45" s="50" t="s">
        <v>628</v>
      </c>
    </row>
    <row r="46" spans="1:4" ht="16.5">
      <c r="A46" s="49">
        <v>45</v>
      </c>
      <c r="B46" s="50" t="s">
        <v>546</v>
      </c>
      <c r="C46" s="50" t="s">
        <v>629</v>
      </c>
      <c r="D46" s="50" t="s">
        <v>630</v>
      </c>
    </row>
    <row r="47" spans="1:4" ht="16.5">
      <c r="A47" s="51">
        <v>46</v>
      </c>
      <c r="B47" s="52" t="s">
        <v>295</v>
      </c>
      <c r="C47" s="52" t="s">
        <v>296</v>
      </c>
      <c r="D47" s="52" t="s">
        <v>297</v>
      </c>
    </row>
    <row r="48" spans="1:4" ht="16.5">
      <c r="A48" s="51">
        <v>47</v>
      </c>
      <c r="B48" s="52" t="s">
        <v>631</v>
      </c>
      <c r="C48" s="52" t="s">
        <v>632</v>
      </c>
      <c r="D48" s="52" t="s">
        <v>633</v>
      </c>
    </row>
    <row r="49" spans="1:4" ht="16.5">
      <c r="A49" s="51">
        <v>48</v>
      </c>
      <c r="B49" s="52" t="s">
        <v>461</v>
      </c>
      <c r="C49" s="52" t="s">
        <v>634</v>
      </c>
      <c r="D49" s="52" t="s">
        <v>635</v>
      </c>
    </row>
    <row r="50" spans="1:4" ht="16.5">
      <c r="A50" s="51">
        <v>49</v>
      </c>
      <c r="B50" s="52" t="s">
        <v>234</v>
      </c>
      <c r="C50" s="52" t="s">
        <v>235</v>
      </c>
      <c r="D50" s="52" t="s">
        <v>236</v>
      </c>
    </row>
    <row r="51" spans="1:4" ht="16.5">
      <c r="A51" s="51">
        <v>50</v>
      </c>
      <c r="B51" s="52" t="s">
        <v>272</v>
      </c>
      <c r="C51" s="52" t="s">
        <v>273</v>
      </c>
      <c r="D51" s="52" t="s">
        <v>274</v>
      </c>
    </row>
    <row r="52" spans="1:4" ht="16.5">
      <c r="A52" s="49">
        <v>51</v>
      </c>
      <c r="B52" s="50" t="s">
        <v>282</v>
      </c>
      <c r="C52" s="50" t="s">
        <v>283</v>
      </c>
      <c r="D52" s="50" t="s">
        <v>284</v>
      </c>
    </row>
    <row r="53" spans="1:4" ht="16.5">
      <c r="A53" s="49">
        <v>52</v>
      </c>
      <c r="B53" s="50" t="s">
        <v>636</v>
      </c>
      <c r="C53" s="50" t="s">
        <v>637</v>
      </c>
      <c r="D53" s="50" t="s">
        <v>630</v>
      </c>
    </row>
    <row r="54" spans="1:4" ht="16.5">
      <c r="A54" s="49">
        <v>53</v>
      </c>
      <c r="B54" s="50" t="s">
        <v>638</v>
      </c>
      <c r="C54" s="50" t="s">
        <v>639</v>
      </c>
      <c r="D54" s="50" t="s">
        <v>640</v>
      </c>
    </row>
    <row r="55" spans="1:4" ht="16.5">
      <c r="A55" s="49">
        <v>54</v>
      </c>
      <c r="B55" s="50" t="s">
        <v>457</v>
      </c>
      <c r="C55" s="50" t="s">
        <v>641</v>
      </c>
      <c r="D55" s="50" t="s">
        <v>642</v>
      </c>
    </row>
    <row r="56" spans="1:4" ht="16.5">
      <c r="A56" s="49">
        <v>55</v>
      </c>
      <c r="B56" s="50" t="s">
        <v>643</v>
      </c>
      <c r="C56" s="50" t="s">
        <v>644</v>
      </c>
      <c r="D56" s="50" t="s">
        <v>645</v>
      </c>
    </row>
    <row r="57" spans="1:4" ht="16.5">
      <c r="A57" s="51">
        <v>56</v>
      </c>
      <c r="B57" s="52" t="s">
        <v>646</v>
      </c>
      <c r="C57" s="52" t="s">
        <v>647</v>
      </c>
      <c r="D57" s="52" t="s">
        <v>648</v>
      </c>
    </row>
    <row r="58" spans="1:4" ht="16.5">
      <c r="A58" s="51">
        <v>57</v>
      </c>
      <c r="B58" s="52" t="s">
        <v>203</v>
      </c>
      <c r="C58" s="52" t="s">
        <v>204</v>
      </c>
      <c r="D58" s="52" t="s">
        <v>205</v>
      </c>
    </row>
    <row r="59" spans="1:4" ht="16.5">
      <c r="A59" s="51">
        <v>58</v>
      </c>
      <c r="B59" s="52" t="s">
        <v>301</v>
      </c>
      <c r="C59" s="52" t="s">
        <v>302</v>
      </c>
      <c r="D59" s="52" t="s">
        <v>303</v>
      </c>
    </row>
    <row r="60" spans="1:4" ht="16.5">
      <c r="A60" s="51">
        <v>59</v>
      </c>
      <c r="B60" s="52" t="s">
        <v>558</v>
      </c>
      <c r="C60" s="52" t="s">
        <v>649</v>
      </c>
      <c r="D60" s="52" t="s">
        <v>650</v>
      </c>
    </row>
    <row r="61" spans="1:4" ht="16.5">
      <c r="A61" s="51">
        <v>60</v>
      </c>
      <c r="B61" s="52" t="s">
        <v>313</v>
      </c>
      <c r="C61" s="52" t="s">
        <v>314</v>
      </c>
      <c r="D61" s="52" t="s">
        <v>315</v>
      </c>
    </row>
    <row r="62" spans="1:4" ht="16.5">
      <c r="A62" s="49">
        <v>61</v>
      </c>
      <c r="B62" s="50" t="s">
        <v>454</v>
      </c>
      <c r="C62" s="50" t="s">
        <v>651</v>
      </c>
      <c r="D62" s="50" t="s">
        <v>652</v>
      </c>
    </row>
    <row r="63" spans="1:4" ht="16.5">
      <c r="A63" s="49">
        <v>62</v>
      </c>
      <c r="B63" s="50" t="s">
        <v>499</v>
      </c>
      <c r="C63" s="50" t="s">
        <v>653</v>
      </c>
      <c r="D63" s="50" t="s">
        <v>654</v>
      </c>
    </row>
    <row r="64" spans="1:4" ht="16.5">
      <c r="A64" s="49">
        <v>63</v>
      </c>
      <c r="B64" s="50" t="s">
        <v>260</v>
      </c>
      <c r="C64" s="50" t="s">
        <v>261</v>
      </c>
      <c r="D64" s="50" t="s">
        <v>262</v>
      </c>
    </row>
    <row r="65" spans="1:4" ht="16.5">
      <c r="A65" s="49">
        <v>64</v>
      </c>
      <c r="B65" s="50" t="s">
        <v>216</v>
      </c>
      <c r="C65" s="50" t="s">
        <v>217</v>
      </c>
      <c r="D65" s="50" t="s">
        <v>218</v>
      </c>
    </row>
    <row r="66" spans="1:4" ht="16.5">
      <c r="A66" s="49">
        <v>65</v>
      </c>
      <c r="B66" s="50" t="s">
        <v>263</v>
      </c>
      <c r="C66" s="50" t="s">
        <v>264</v>
      </c>
      <c r="D66" s="50" t="s">
        <v>265</v>
      </c>
    </row>
    <row r="67" spans="1:4" ht="16.5">
      <c r="A67" s="51">
        <v>66</v>
      </c>
      <c r="B67" s="52" t="s">
        <v>655</v>
      </c>
      <c r="C67" s="52" t="s">
        <v>656</v>
      </c>
      <c r="D67" s="52" t="s">
        <v>657</v>
      </c>
    </row>
    <row r="68" spans="1:4" ht="16.5">
      <c r="A68" s="51">
        <v>67</v>
      </c>
      <c r="B68" s="52" t="s">
        <v>122</v>
      </c>
      <c r="C68" s="52" t="s">
        <v>123</v>
      </c>
      <c r="D68" s="52" t="s">
        <v>124</v>
      </c>
    </row>
    <row r="69" spans="1:4" ht="16.5">
      <c r="A69" s="51">
        <v>68</v>
      </c>
      <c r="B69" s="52" t="s">
        <v>125</v>
      </c>
      <c r="C69" s="52" t="s">
        <v>126</v>
      </c>
      <c r="D69" s="52" t="s">
        <v>127</v>
      </c>
    </row>
    <row r="70" spans="1:4" ht="16.5">
      <c r="A70" s="51">
        <v>69</v>
      </c>
      <c r="B70" s="52" t="s">
        <v>109</v>
      </c>
      <c r="C70" s="52" t="s">
        <v>110</v>
      </c>
      <c r="D70" s="52" t="s">
        <v>111</v>
      </c>
    </row>
    <row r="71" spans="1:4" ht="16.5">
      <c r="A71" s="51">
        <v>70</v>
      </c>
      <c r="B71" s="52" t="s">
        <v>658</v>
      </c>
      <c r="C71" s="52" t="s">
        <v>659</v>
      </c>
      <c r="D71" s="52" t="s">
        <v>660</v>
      </c>
    </row>
    <row r="72" spans="1:4" ht="16.5">
      <c r="A72" s="49">
        <v>71</v>
      </c>
      <c r="B72" s="50" t="s">
        <v>131</v>
      </c>
      <c r="C72" s="50" t="s">
        <v>132</v>
      </c>
      <c r="D72" s="50" t="s">
        <v>133</v>
      </c>
    </row>
    <row r="73" spans="1:4" ht="16.5">
      <c r="A73" s="49">
        <v>72</v>
      </c>
      <c r="B73" s="50" t="s">
        <v>113</v>
      </c>
      <c r="C73" s="50" t="s">
        <v>114</v>
      </c>
      <c r="D73" s="50" t="s">
        <v>115</v>
      </c>
    </row>
    <row r="74" spans="1:4" ht="16.5">
      <c r="A74" s="49">
        <v>73</v>
      </c>
      <c r="B74" s="50" t="s">
        <v>462</v>
      </c>
      <c r="C74" s="50" t="s">
        <v>661</v>
      </c>
      <c r="D74" s="50" t="s">
        <v>662</v>
      </c>
    </row>
    <row r="75" spans="1:4" ht="16.5">
      <c r="A75" s="49">
        <v>74</v>
      </c>
      <c r="B75" s="50" t="s">
        <v>69</v>
      </c>
      <c r="C75" s="50" t="s">
        <v>70</v>
      </c>
      <c r="D75" s="50" t="s">
        <v>71</v>
      </c>
    </row>
    <row r="76" spans="1:4" ht="16.5">
      <c r="A76" s="49">
        <v>75</v>
      </c>
      <c r="B76" s="50" t="s">
        <v>663</v>
      </c>
      <c r="C76" s="50" t="s">
        <v>664</v>
      </c>
      <c r="D76" s="50" t="s">
        <v>665</v>
      </c>
    </row>
    <row r="77" spans="1:4" ht="16.5">
      <c r="A77" s="51">
        <v>76</v>
      </c>
      <c r="B77" s="52" t="s">
        <v>137</v>
      </c>
      <c r="C77" s="52" t="s">
        <v>138</v>
      </c>
      <c r="D77" s="52" t="s">
        <v>139</v>
      </c>
    </row>
    <row r="78" spans="1:4" ht="16.5">
      <c r="A78" s="51">
        <v>77</v>
      </c>
      <c r="B78" s="52" t="s">
        <v>95</v>
      </c>
      <c r="C78" s="52" t="s">
        <v>96</v>
      </c>
      <c r="D78" s="52" t="s">
        <v>97</v>
      </c>
    </row>
    <row r="79" spans="1:4" ht="16.5">
      <c r="A79" s="51">
        <v>78</v>
      </c>
      <c r="B79" s="52" t="s">
        <v>98</v>
      </c>
      <c r="C79" s="52" t="s">
        <v>99</v>
      </c>
      <c r="D79" s="52" t="s">
        <v>100</v>
      </c>
    </row>
    <row r="80" spans="1:4" ht="16.5">
      <c r="A80" s="51">
        <v>79</v>
      </c>
      <c r="B80" s="52" t="s">
        <v>469</v>
      </c>
      <c r="C80" s="52" t="s">
        <v>666</v>
      </c>
      <c r="D80" s="52" t="s">
        <v>667</v>
      </c>
    </row>
    <row r="81" spans="1:4" ht="16.5">
      <c r="A81" s="51">
        <v>80</v>
      </c>
      <c r="B81" s="52" t="s">
        <v>140</v>
      </c>
      <c r="C81" s="52" t="s">
        <v>141</v>
      </c>
      <c r="D81" s="52" t="s">
        <v>142</v>
      </c>
    </row>
    <row r="82" spans="1:4" ht="16.5">
      <c r="A82" s="49">
        <v>81</v>
      </c>
      <c r="B82" s="50" t="s">
        <v>668</v>
      </c>
      <c r="C82" s="50" t="s">
        <v>669</v>
      </c>
      <c r="D82" s="50" t="s">
        <v>670</v>
      </c>
    </row>
    <row r="83" spans="1:4" ht="16.5">
      <c r="A83" s="49">
        <v>82</v>
      </c>
      <c r="B83" s="50" t="s">
        <v>92</v>
      </c>
      <c r="C83" s="50" t="s">
        <v>93</v>
      </c>
      <c r="D83" s="50" t="s">
        <v>94</v>
      </c>
    </row>
    <row r="84" spans="1:4" ht="16.5">
      <c r="A84" s="49">
        <v>83</v>
      </c>
      <c r="B84" s="50" t="s">
        <v>143</v>
      </c>
      <c r="C84" s="50" t="s">
        <v>144</v>
      </c>
      <c r="D84" s="50" t="s">
        <v>145</v>
      </c>
    </row>
    <row r="85" spans="1:4" ht="16.5">
      <c r="A85" s="49">
        <v>84</v>
      </c>
      <c r="B85" s="50" t="s">
        <v>81</v>
      </c>
      <c r="C85" s="50" t="s">
        <v>82</v>
      </c>
      <c r="D85" s="50" t="s">
        <v>83</v>
      </c>
    </row>
    <row r="86" spans="1:4" ht="16.5">
      <c r="A86" s="49">
        <v>85</v>
      </c>
      <c r="B86" s="50" t="s">
        <v>564</v>
      </c>
      <c r="C86" s="50" t="s">
        <v>671</v>
      </c>
      <c r="D86" s="50" t="s">
        <v>672</v>
      </c>
    </row>
    <row r="87" spans="1:4" ht="16.5">
      <c r="A87" s="51">
        <v>86</v>
      </c>
      <c r="B87" s="52" t="s">
        <v>128</v>
      </c>
      <c r="C87" s="52" t="s">
        <v>129</v>
      </c>
      <c r="D87" s="52" t="s">
        <v>130</v>
      </c>
    </row>
    <row r="88" spans="1:4" ht="16.5">
      <c r="A88" s="51">
        <v>87</v>
      </c>
      <c r="B88" s="52" t="s">
        <v>103</v>
      </c>
      <c r="C88" s="52" t="s">
        <v>104</v>
      </c>
      <c r="D88" s="52" t="s">
        <v>105</v>
      </c>
    </row>
    <row r="89" spans="1:4" ht="16.5">
      <c r="A89" s="51">
        <v>88</v>
      </c>
      <c r="B89" s="52" t="s">
        <v>559</v>
      </c>
      <c r="C89" s="52" t="s">
        <v>673</v>
      </c>
      <c r="D89" s="52" t="s">
        <v>674</v>
      </c>
    </row>
    <row r="90" spans="1:4" ht="16.5">
      <c r="A90" s="51">
        <v>89</v>
      </c>
      <c r="B90" s="52" t="s">
        <v>551</v>
      </c>
      <c r="C90" s="52" t="s">
        <v>675</v>
      </c>
      <c r="D90" s="52" t="s">
        <v>676</v>
      </c>
    </row>
    <row r="91" spans="1:4" ht="16.5">
      <c r="A91" s="51">
        <v>90</v>
      </c>
      <c r="B91" s="52" t="s">
        <v>677</v>
      </c>
      <c r="C91" s="52" t="s">
        <v>678</v>
      </c>
      <c r="D91" s="52" t="s">
        <v>679</v>
      </c>
    </row>
    <row r="92" spans="1:4" ht="16.5">
      <c r="A92" s="49">
        <v>91</v>
      </c>
      <c r="B92" s="50" t="s">
        <v>495</v>
      </c>
      <c r="C92" s="50" t="s">
        <v>680</v>
      </c>
      <c r="D92" s="50" t="s">
        <v>681</v>
      </c>
    </row>
    <row r="93" spans="1:4" ht="16.5">
      <c r="A93" s="49">
        <v>92</v>
      </c>
      <c r="B93" s="50" t="s">
        <v>682</v>
      </c>
      <c r="C93" s="50" t="s">
        <v>680</v>
      </c>
      <c r="D93" s="50" t="s">
        <v>681</v>
      </c>
    </row>
    <row r="94" spans="1:4" ht="16.5">
      <c r="A94" s="49">
        <v>93</v>
      </c>
      <c r="B94" s="50" t="s">
        <v>473</v>
      </c>
      <c r="C94" s="50" t="s">
        <v>683</v>
      </c>
      <c r="D94" s="50" t="s">
        <v>684</v>
      </c>
    </row>
    <row r="95" spans="1:4" ht="16.5">
      <c r="A95" s="49">
        <v>94</v>
      </c>
      <c r="B95" s="50" t="s">
        <v>84</v>
      </c>
      <c r="C95" s="50" t="s">
        <v>85</v>
      </c>
      <c r="D95" s="50" t="s">
        <v>86</v>
      </c>
    </row>
    <row r="96" spans="1:4" ht="16.5">
      <c r="A96" s="49">
        <v>95</v>
      </c>
      <c r="B96" s="50" t="s">
        <v>486</v>
      </c>
      <c r="C96" s="50" t="s">
        <v>685</v>
      </c>
      <c r="D96" s="50" t="s">
        <v>686</v>
      </c>
    </row>
    <row r="97" spans="1:4" ht="16.5">
      <c r="A97" s="51">
        <v>96</v>
      </c>
      <c r="B97" s="52" t="s">
        <v>472</v>
      </c>
      <c r="C97" s="52" t="s">
        <v>687</v>
      </c>
      <c r="D97" s="52" t="s">
        <v>688</v>
      </c>
    </row>
    <row r="98" spans="1:4" ht="16.5">
      <c r="A98" s="51">
        <v>97</v>
      </c>
      <c r="B98" s="52" t="s">
        <v>134</v>
      </c>
      <c r="C98" s="52" t="s">
        <v>135</v>
      </c>
      <c r="D98" s="52" t="s">
        <v>136</v>
      </c>
    </row>
    <row r="99" spans="1:4" ht="16.5">
      <c r="A99" s="51">
        <v>98</v>
      </c>
      <c r="B99" s="52" t="s">
        <v>689</v>
      </c>
      <c r="C99" s="52" t="s">
        <v>690</v>
      </c>
      <c r="D99" s="52" t="s">
        <v>691</v>
      </c>
    </row>
    <row r="100" spans="1:4" ht="16.5">
      <c r="A100" s="51">
        <v>99</v>
      </c>
      <c r="B100" s="52" t="s">
        <v>692</v>
      </c>
      <c r="C100" s="52" t="s">
        <v>693</v>
      </c>
      <c r="D100" s="52" t="s">
        <v>694</v>
      </c>
    </row>
    <row r="101" spans="1:4" ht="16.5">
      <c r="A101" s="51">
        <v>100</v>
      </c>
      <c r="B101" s="52" t="s">
        <v>77</v>
      </c>
      <c r="C101" s="52" t="s">
        <v>78</v>
      </c>
      <c r="D101" s="52" t="s">
        <v>79</v>
      </c>
    </row>
    <row r="102" spans="1:4" ht="16.5">
      <c r="A102" s="49">
        <v>101</v>
      </c>
      <c r="B102" s="50" t="s">
        <v>496</v>
      </c>
      <c r="C102" s="50" t="s">
        <v>695</v>
      </c>
      <c r="D102" s="50" t="s">
        <v>696</v>
      </c>
    </row>
    <row r="103" spans="1:4" ht="16.5">
      <c r="A103" s="49">
        <v>102</v>
      </c>
      <c r="B103" s="50" t="s">
        <v>697</v>
      </c>
      <c r="C103" s="50" t="s">
        <v>698</v>
      </c>
      <c r="D103" s="50" t="s">
        <v>699</v>
      </c>
    </row>
    <row r="104" spans="1:4" ht="16.5">
      <c r="A104" s="49">
        <v>103</v>
      </c>
      <c r="B104" s="50" t="s">
        <v>463</v>
      </c>
      <c r="C104" s="50" t="s">
        <v>700</v>
      </c>
      <c r="D104" s="50" t="s">
        <v>701</v>
      </c>
    </row>
    <row r="105" spans="1:4" ht="16.5">
      <c r="A105" s="49">
        <v>104</v>
      </c>
      <c r="B105" s="50" t="s">
        <v>702</v>
      </c>
      <c r="C105" s="50" t="s">
        <v>703</v>
      </c>
      <c r="D105" s="50" t="s">
        <v>704</v>
      </c>
    </row>
    <row r="106" spans="1:4" ht="16.5">
      <c r="A106" s="49">
        <v>105</v>
      </c>
      <c r="B106" s="50" t="s">
        <v>705</v>
      </c>
      <c r="C106" s="50" t="s">
        <v>706</v>
      </c>
      <c r="D106" s="50" t="s">
        <v>707</v>
      </c>
    </row>
    <row r="107" spans="1:4" ht="16.5">
      <c r="A107" s="51">
        <v>106</v>
      </c>
      <c r="B107" s="52" t="s">
        <v>563</v>
      </c>
      <c r="C107" s="52" t="s">
        <v>708</v>
      </c>
      <c r="D107" s="52" t="s">
        <v>709</v>
      </c>
    </row>
    <row r="108" spans="1:4" ht="16.5">
      <c r="A108" s="51">
        <v>107</v>
      </c>
      <c r="B108" s="52" t="s">
        <v>710</v>
      </c>
      <c r="C108" s="52" t="s">
        <v>711</v>
      </c>
      <c r="D108" s="52" t="s">
        <v>712</v>
      </c>
    </row>
    <row r="109" spans="1:4" ht="16.5">
      <c r="A109" s="51">
        <v>108</v>
      </c>
      <c r="B109" s="52" t="s">
        <v>493</v>
      </c>
      <c r="C109" s="52" t="s">
        <v>713</v>
      </c>
      <c r="D109" s="52" t="s">
        <v>714</v>
      </c>
    </row>
    <row r="110" spans="1:4" ht="16.5">
      <c r="A110" s="51">
        <v>109</v>
      </c>
      <c r="B110" s="52" t="s">
        <v>106</v>
      </c>
      <c r="C110" s="52" t="s">
        <v>107</v>
      </c>
      <c r="D110" s="52" t="s">
        <v>108</v>
      </c>
    </row>
    <row r="111" spans="1:4" ht="16.5">
      <c r="A111" s="51">
        <v>110</v>
      </c>
      <c r="B111" s="52" t="s">
        <v>715</v>
      </c>
      <c r="C111" s="52" t="s">
        <v>716</v>
      </c>
      <c r="D111" s="52" t="s">
        <v>717</v>
      </c>
    </row>
    <row r="112" spans="1:4" ht="16.5">
      <c r="A112" s="49">
        <v>111</v>
      </c>
      <c r="B112" s="50" t="s">
        <v>72</v>
      </c>
      <c r="C112" s="50" t="s">
        <v>73</v>
      </c>
      <c r="D112" s="50" t="s">
        <v>74</v>
      </c>
    </row>
    <row r="113" spans="1:4" ht="16.5">
      <c r="A113" s="49">
        <v>112</v>
      </c>
      <c r="B113" s="50" t="s">
        <v>718</v>
      </c>
      <c r="C113" s="50" t="s">
        <v>719</v>
      </c>
      <c r="D113" s="50" t="s">
        <v>720</v>
      </c>
    </row>
    <row r="114" spans="1:4" ht="16.5">
      <c r="A114" s="49">
        <v>113</v>
      </c>
      <c r="B114" s="50" t="s">
        <v>119</v>
      </c>
      <c r="C114" s="50" t="s">
        <v>120</v>
      </c>
      <c r="D114" s="50" t="s">
        <v>121</v>
      </c>
    </row>
    <row r="115" spans="1:4" ht="16.5">
      <c r="A115" s="49">
        <v>114</v>
      </c>
      <c r="B115" s="50" t="s">
        <v>88</v>
      </c>
      <c r="C115" s="50" t="s">
        <v>89</v>
      </c>
      <c r="D115" s="50" t="s">
        <v>90</v>
      </c>
    </row>
    <row r="116" spans="1:4" ht="16.5">
      <c r="A116" s="49">
        <v>115</v>
      </c>
      <c r="B116" s="50" t="s">
        <v>721</v>
      </c>
      <c r="C116" s="50" t="s">
        <v>722</v>
      </c>
      <c r="D116" s="50" t="s">
        <v>723</v>
      </c>
    </row>
    <row r="117" spans="1:4" ht="16.5">
      <c r="A117" s="51">
        <v>116</v>
      </c>
      <c r="B117" s="52" t="s">
        <v>524</v>
      </c>
      <c r="C117" s="52" t="s">
        <v>724</v>
      </c>
      <c r="D117" s="52" t="s">
        <v>725</v>
      </c>
    </row>
    <row r="118" spans="1:4" ht="16.5">
      <c r="A118" s="51">
        <v>117</v>
      </c>
      <c r="B118" s="52" t="s">
        <v>475</v>
      </c>
      <c r="C118" s="52" t="s">
        <v>726</v>
      </c>
      <c r="D118" s="52" t="s">
        <v>727</v>
      </c>
    </row>
    <row r="119" spans="1:4" ht="16.5">
      <c r="A119" s="51">
        <v>118</v>
      </c>
      <c r="B119" s="52" t="s">
        <v>728</v>
      </c>
      <c r="C119" s="52" t="s">
        <v>729</v>
      </c>
      <c r="D119" s="52" t="s">
        <v>730</v>
      </c>
    </row>
    <row r="120" spans="1:4" ht="16.5">
      <c r="A120" s="51">
        <v>119</v>
      </c>
      <c r="B120" s="52" t="s">
        <v>166</v>
      </c>
      <c r="C120" s="52" t="s">
        <v>167</v>
      </c>
      <c r="D120" s="52" t="s">
        <v>168</v>
      </c>
    </row>
    <row r="121" spans="1:4" ht="16.5">
      <c r="A121" s="51">
        <v>120</v>
      </c>
      <c r="B121" s="52" t="s">
        <v>172</v>
      </c>
      <c r="C121" s="52" t="s">
        <v>173</v>
      </c>
      <c r="D121" s="52" t="s">
        <v>174</v>
      </c>
    </row>
    <row r="122" spans="1:4" ht="16.5">
      <c r="A122" s="49">
        <v>121</v>
      </c>
      <c r="B122" s="50" t="s">
        <v>731</v>
      </c>
      <c r="C122" s="50" t="s">
        <v>732</v>
      </c>
      <c r="D122" s="50" t="s">
        <v>733</v>
      </c>
    </row>
    <row r="123" spans="1:4" ht="16.5">
      <c r="A123" s="49">
        <v>122</v>
      </c>
      <c r="B123" s="50" t="s">
        <v>178</v>
      </c>
      <c r="C123" s="50" t="s">
        <v>179</v>
      </c>
      <c r="D123" s="50" t="s">
        <v>180</v>
      </c>
    </row>
    <row r="124" spans="1:4" ht="16.5">
      <c r="A124" s="49">
        <v>123</v>
      </c>
      <c r="B124" s="50" t="s">
        <v>150</v>
      </c>
      <c r="C124" s="50" t="s">
        <v>151</v>
      </c>
      <c r="D124" s="50" t="s">
        <v>152</v>
      </c>
    </row>
    <row r="125" spans="1:4" ht="16.5">
      <c r="A125" s="49">
        <v>124</v>
      </c>
      <c r="B125" s="50" t="s">
        <v>157</v>
      </c>
      <c r="C125" s="50" t="s">
        <v>158</v>
      </c>
      <c r="D125" s="50" t="s">
        <v>159</v>
      </c>
    </row>
    <row r="126" spans="1:4" ht="16.5">
      <c r="A126" s="49">
        <v>125</v>
      </c>
      <c r="B126" s="50" t="s">
        <v>175</v>
      </c>
      <c r="C126" s="50" t="s">
        <v>176</v>
      </c>
      <c r="D126" s="50" t="s">
        <v>177</v>
      </c>
    </row>
    <row r="127" spans="1:4" ht="16.5">
      <c r="A127" s="51">
        <v>126</v>
      </c>
      <c r="B127" s="52" t="s">
        <v>163</v>
      </c>
      <c r="C127" s="52" t="s">
        <v>164</v>
      </c>
      <c r="D127" s="52" t="s">
        <v>165</v>
      </c>
    </row>
    <row r="128" spans="1:4" ht="16.5">
      <c r="A128" s="51">
        <v>127</v>
      </c>
      <c r="B128" s="52" t="s">
        <v>160</v>
      </c>
      <c r="C128" s="52" t="s">
        <v>161</v>
      </c>
      <c r="D128" s="52" t="s">
        <v>162</v>
      </c>
    </row>
    <row r="129" spans="1:4" ht="16.5">
      <c r="A129" s="51">
        <v>128</v>
      </c>
      <c r="B129" s="52" t="s">
        <v>181</v>
      </c>
      <c r="C129" s="52" t="s">
        <v>182</v>
      </c>
      <c r="D129" s="52" t="s">
        <v>183</v>
      </c>
    </row>
    <row r="130" spans="1:4" ht="16.5">
      <c r="A130" s="51">
        <v>129</v>
      </c>
      <c r="B130" s="52" t="s">
        <v>154</v>
      </c>
      <c r="C130" s="52" t="s">
        <v>155</v>
      </c>
      <c r="D130" s="52" t="s">
        <v>156</v>
      </c>
    </row>
    <row r="131" spans="1:4" ht="16.5">
      <c r="A131" s="51">
        <v>130</v>
      </c>
      <c r="B131" s="52" t="s">
        <v>734</v>
      </c>
      <c r="C131" s="52" t="s">
        <v>735</v>
      </c>
      <c r="D131" s="52" t="s">
        <v>736</v>
      </c>
    </row>
    <row r="132" spans="1:4" ht="16.5">
      <c r="A132" s="49">
        <v>131</v>
      </c>
      <c r="B132" s="50" t="s">
        <v>737</v>
      </c>
      <c r="C132" s="50" t="s">
        <v>738</v>
      </c>
      <c r="D132" s="50" t="s">
        <v>736</v>
      </c>
    </row>
    <row r="133" spans="1:4" ht="16.5">
      <c r="A133" s="49">
        <v>132</v>
      </c>
      <c r="B133" s="50" t="s">
        <v>169</v>
      </c>
      <c r="C133" s="50" t="s">
        <v>170</v>
      </c>
      <c r="D133" s="50" t="s">
        <v>171</v>
      </c>
    </row>
    <row r="134" spans="1:4" ht="16.5">
      <c r="A134" s="49">
        <v>133</v>
      </c>
      <c r="B134" s="50" t="s">
        <v>739</v>
      </c>
      <c r="C134" s="50" t="s">
        <v>740</v>
      </c>
      <c r="D134" s="50" t="s">
        <v>741</v>
      </c>
    </row>
    <row r="135" spans="1:4" ht="16.5">
      <c r="A135" s="49">
        <v>134</v>
      </c>
      <c r="B135" s="50" t="s">
        <v>146</v>
      </c>
      <c r="C135" s="50" t="s">
        <v>147</v>
      </c>
      <c r="D135" s="50" t="s">
        <v>148</v>
      </c>
    </row>
    <row r="136" spans="1:4" ht="16.5">
      <c r="A136" s="49">
        <v>135</v>
      </c>
      <c r="B136" s="50" t="s">
        <v>742</v>
      </c>
      <c r="C136" s="50" t="s">
        <v>743</v>
      </c>
      <c r="D136" s="50" t="s">
        <v>744</v>
      </c>
    </row>
    <row r="137" spans="1:4" ht="16.5">
      <c r="A137" s="51">
        <v>136</v>
      </c>
      <c r="B137" s="52" t="s">
        <v>26</v>
      </c>
      <c r="C137" s="52" t="s">
        <v>27</v>
      </c>
      <c r="D137" s="52" t="s">
        <v>28</v>
      </c>
    </row>
    <row r="138" spans="1:4" ht="16.5">
      <c r="A138" s="51">
        <v>137</v>
      </c>
      <c r="B138" s="52" t="s">
        <v>33</v>
      </c>
      <c r="C138" s="52" t="s">
        <v>34</v>
      </c>
      <c r="D138" s="52" t="s">
        <v>35</v>
      </c>
    </row>
    <row r="139" spans="1:4" ht="16.5">
      <c r="A139" s="51">
        <v>138</v>
      </c>
      <c r="B139" s="52" t="s">
        <v>20</v>
      </c>
      <c r="C139" s="52" t="s">
        <v>21</v>
      </c>
      <c r="D139" s="52" t="s">
        <v>22</v>
      </c>
    </row>
    <row r="140" spans="1:4" ht="16.5">
      <c r="A140" s="51">
        <v>139</v>
      </c>
      <c r="B140" s="52" t="s">
        <v>45</v>
      </c>
      <c r="C140" s="52" t="s">
        <v>46</v>
      </c>
      <c r="D140" s="52" t="s">
        <v>47</v>
      </c>
    </row>
    <row r="141" spans="1:4" ht="16.5">
      <c r="A141" s="51">
        <v>140</v>
      </c>
      <c r="B141" s="52" t="s">
        <v>23</v>
      </c>
      <c r="C141" s="52" t="s">
        <v>24</v>
      </c>
      <c r="D141" s="52" t="s">
        <v>25</v>
      </c>
    </row>
    <row r="142" spans="1:4" ht="16.5">
      <c r="A142" s="49">
        <v>141</v>
      </c>
      <c r="B142" s="50" t="s">
        <v>54</v>
      </c>
      <c r="C142" s="50" t="s">
        <v>55</v>
      </c>
      <c r="D142" s="50" t="s">
        <v>56</v>
      </c>
    </row>
    <row r="143" spans="1:4" ht="16.5">
      <c r="A143" s="49">
        <v>142</v>
      </c>
      <c r="B143" s="50" t="s">
        <v>40</v>
      </c>
      <c r="C143" s="50" t="s">
        <v>41</v>
      </c>
      <c r="D143" s="50" t="s">
        <v>42</v>
      </c>
    </row>
    <row r="144" spans="1:4" ht="16.5">
      <c r="A144" s="49">
        <v>143</v>
      </c>
      <c r="B144" s="50" t="s">
        <v>48</v>
      </c>
      <c r="C144" s="50" t="s">
        <v>49</v>
      </c>
      <c r="D144" s="50" t="s">
        <v>50</v>
      </c>
    </row>
    <row r="145" spans="1:4" ht="16.5">
      <c r="A145" s="49">
        <v>144</v>
      </c>
      <c r="B145" s="50" t="s">
        <v>30</v>
      </c>
      <c r="C145" s="50" t="s">
        <v>31</v>
      </c>
      <c r="D145" s="50" t="s">
        <v>32</v>
      </c>
    </row>
    <row r="146" spans="1:4" ht="16.5">
      <c r="A146" s="49">
        <v>145</v>
      </c>
      <c r="B146" s="50" t="s">
        <v>745</v>
      </c>
      <c r="C146" s="50" t="s">
        <v>746</v>
      </c>
      <c r="D146" s="50" t="s">
        <v>747</v>
      </c>
    </row>
    <row r="147" spans="1:4" ht="16.5">
      <c r="A147" s="51">
        <v>146</v>
      </c>
      <c r="B147" s="52" t="s">
        <v>37</v>
      </c>
      <c r="C147" s="52" t="s">
        <v>38</v>
      </c>
      <c r="D147" s="52" t="s">
        <v>39</v>
      </c>
    </row>
    <row r="148" spans="1:4" ht="16.5">
      <c r="A148" s="51">
        <v>147</v>
      </c>
      <c r="B148" s="52" t="s">
        <v>748</v>
      </c>
      <c r="C148" s="52" t="s">
        <v>749</v>
      </c>
      <c r="D148" s="52" t="s">
        <v>750</v>
      </c>
    </row>
    <row r="149" spans="1:4" ht="16.5">
      <c r="A149" s="51">
        <v>148</v>
      </c>
      <c r="B149" s="52" t="s">
        <v>51</v>
      </c>
      <c r="C149" s="52" t="s">
        <v>52</v>
      </c>
      <c r="D149" s="52" t="s">
        <v>53</v>
      </c>
    </row>
    <row r="150" spans="1:4" ht="16.5">
      <c r="A150" s="51">
        <v>149</v>
      </c>
      <c r="B150" s="52" t="s">
        <v>356</v>
      </c>
      <c r="C150" s="52" t="s">
        <v>357</v>
      </c>
      <c r="D150" s="52" t="s">
        <v>358</v>
      </c>
    </row>
    <row r="151" spans="1:4" ht="16.5">
      <c r="A151" s="51">
        <v>150</v>
      </c>
      <c r="B151" s="52" t="s">
        <v>489</v>
      </c>
      <c r="C151" s="52" t="s">
        <v>751</v>
      </c>
      <c r="D151" s="52" t="s">
        <v>752</v>
      </c>
    </row>
    <row r="152" spans="1:4" ht="16.5">
      <c r="A152" s="49">
        <v>151</v>
      </c>
      <c r="B152" s="50" t="s">
        <v>753</v>
      </c>
      <c r="C152" s="50" t="s">
        <v>754</v>
      </c>
      <c r="D152" s="50" t="s">
        <v>755</v>
      </c>
    </row>
    <row r="153" spans="1:4" ht="16.5">
      <c r="A153" s="49">
        <v>152</v>
      </c>
      <c r="B153" s="50" t="s">
        <v>337</v>
      </c>
      <c r="C153" s="50" t="s">
        <v>338</v>
      </c>
      <c r="D153" s="50" t="s">
        <v>339</v>
      </c>
    </row>
    <row r="154" spans="1:4" ht="16.5">
      <c r="A154" s="49">
        <v>153</v>
      </c>
      <c r="B154" s="50" t="s">
        <v>343</v>
      </c>
      <c r="C154" s="50" t="s">
        <v>344</v>
      </c>
      <c r="D154" s="50" t="s">
        <v>345</v>
      </c>
    </row>
    <row r="155" spans="1:4" ht="16.5">
      <c r="A155" s="49">
        <v>154</v>
      </c>
      <c r="B155" s="50" t="s">
        <v>350</v>
      </c>
      <c r="C155" s="50" t="s">
        <v>351</v>
      </c>
      <c r="D155" s="50" t="s">
        <v>352</v>
      </c>
    </row>
    <row r="156" spans="1:4" ht="16.5">
      <c r="A156" s="49">
        <v>155</v>
      </c>
      <c r="B156" s="50" t="s">
        <v>340</v>
      </c>
      <c r="C156" s="50" t="s">
        <v>341</v>
      </c>
      <c r="D156" s="50" t="s">
        <v>342</v>
      </c>
    </row>
    <row r="157" spans="1:4" ht="16.5">
      <c r="A157" s="51">
        <v>156</v>
      </c>
      <c r="B157" s="52" t="s">
        <v>497</v>
      </c>
      <c r="C157" s="52" t="s">
        <v>756</v>
      </c>
      <c r="D157" s="52" t="s">
        <v>757</v>
      </c>
    </row>
    <row r="158" spans="1:4" ht="16.5">
      <c r="A158" s="51">
        <v>157</v>
      </c>
      <c r="B158" s="52" t="s">
        <v>347</v>
      </c>
      <c r="C158" s="52" t="s">
        <v>348</v>
      </c>
      <c r="D158" s="52" t="s">
        <v>349</v>
      </c>
    </row>
    <row r="159" spans="1:4" ht="16.5">
      <c r="A159" s="51">
        <v>158</v>
      </c>
      <c r="B159" s="52" t="s">
        <v>562</v>
      </c>
      <c r="C159" s="52" t="s">
        <v>758</v>
      </c>
      <c r="D159" s="52" t="s">
        <v>759</v>
      </c>
    </row>
    <row r="160" spans="1:4" ht="16.5">
      <c r="A160" s="51">
        <v>159</v>
      </c>
      <c r="B160" s="52" t="s">
        <v>760</v>
      </c>
      <c r="C160" s="52" t="s">
        <v>761</v>
      </c>
      <c r="D160" s="52" t="s">
        <v>762</v>
      </c>
    </row>
    <row r="161" spans="1:4" ht="16.5">
      <c r="A161" s="51">
        <v>160</v>
      </c>
      <c r="B161" s="52" t="s">
        <v>353</v>
      </c>
      <c r="C161" s="52" t="s">
        <v>354</v>
      </c>
      <c r="D161" s="52" t="s">
        <v>355</v>
      </c>
    </row>
    <row r="162" spans="1:4" ht="16.5">
      <c r="A162" s="49">
        <v>161</v>
      </c>
      <c r="B162" s="50" t="s">
        <v>359</v>
      </c>
      <c r="C162" s="50" t="s">
        <v>360</v>
      </c>
      <c r="D162" s="50" t="s">
        <v>361</v>
      </c>
    </row>
    <row r="163" spans="1:4" ht="16.5">
      <c r="A163" s="49">
        <v>162</v>
      </c>
      <c r="B163" s="50" t="s">
        <v>385</v>
      </c>
      <c r="C163" s="50" t="s">
        <v>386</v>
      </c>
      <c r="D163" s="50" t="s">
        <v>387</v>
      </c>
    </row>
    <row r="164" spans="1:4" ht="16.5">
      <c r="A164" s="49">
        <v>163</v>
      </c>
      <c r="B164" s="50" t="s">
        <v>763</v>
      </c>
      <c r="C164" s="50" t="s">
        <v>764</v>
      </c>
      <c r="D164" s="50" t="s">
        <v>765</v>
      </c>
    </row>
    <row r="165" spans="1:4" ht="16.5">
      <c r="A165" s="49">
        <v>164</v>
      </c>
      <c r="B165" s="50" t="s">
        <v>382</v>
      </c>
      <c r="C165" s="50" t="s">
        <v>383</v>
      </c>
      <c r="D165" s="50" t="s">
        <v>384</v>
      </c>
    </row>
    <row r="166" spans="1:4" ht="16.5">
      <c r="A166" s="49">
        <v>165</v>
      </c>
      <c r="B166" s="50" t="s">
        <v>766</v>
      </c>
      <c r="C166" s="50" t="s">
        <v>767</v>
      </c>
      <c r="D166" s="50" t="s">
        <v>768</v>
      </c>
    </row>
    <row r="167" spans="1:4" ht="16.5">
      <c r="A167" s="51">
        <v>166</v>
      </c>
      <c r="B167" s="52" t="s">
        <v>769</v>
      </c>
      <c r="C167" s="52" t="s">
        <v>770</v>
      </c>
      <c r="D167" s="52" t="s">
        <v>771</v>
      </c>
    </row>
    <row r="168" spans="1:4" ht="16.5">
      <c r="A168" s="51">
        <v>167</v>
      </c>
      <c r="B168" s="52" t="s">
        <v>391</v>
      </c>
      <c r="C168" s="52" t="s">
        <v>392</v>
      </c>
      <c r="D168" s="52" t="s">
        <v>393</v>
      </c>
    </row>
    <row r="169" spans="1:4" ht="16.5">
      <c r="A169" s="51">
        <v>168</v>
      </c>
      <c r="B169" s="52" t="s">
        <v>403</v>
      </c>
      <c r="C169" s="52" t="s">
        <v>404</v>
      </c>
      <c r="D169" s="52" t="s">
        <v>405</v>
      </c>
    </row>
    <row r="170" spans="1:4" ht="16.5">
      <c r="A170" s="51">
        <v>169</v>
      </c>
      <c r="B170" s="52" t="s">
        <v>772</v>
      </c>
      <c r="C170" s="52" t="s">
        <v>773</v>
      </c>
      <c r="D170" s="52" t="s">
        <v>774</v>
      </c>
    </row>
    <row r="171" spans="1:4" ht="16.5">
      <c r="A171" s="51">
        <v>170</v>
      </c>
      <c r="B171" s="52" t="s">
        <v>775</v>
      </c>
      <c r="C171" s="52" t="s">
        <v>776</v>
      </c>
      <c r="D171" s="52" t="s">
        <v>777</v>
      </c>
    </row>
    <row r="172" spans="1:4" ht="16.5">
      <c r="A172" s="49">
        <v>171</v>
      </c>
      <c r="B172" s="50" t="s">
        <v>388</v>
      </c>
      <c r="C172" s="50" t="s">
        <v>389</v>
      </c>
      <c r="D172" s="50" t="s">
        <v>390</v>
      </c>
    </row>
    <row r="173" spans="1:4" ht="16.5">
      <c r="A173" s="49">
        <v>172</v>
      </c>
      <c r="B173" s="50" t="s">
        <v>778</v>
      </c>
      <c r="C173" s="50" t="s">
        <v>779</v>
      </c>
      <c r="D173" s="50" t="s">
        <v>780</v>
      </c>
    </row>
    <row r="174" spans="1:4" ht="16.5">
      <c r="A174" s="49">
        <v>173</v>
      </c>
      <c r="B174" s="50" t="s">
        <v>397</v>
      </c>
      <c r="C174" s="50" t="s">
        <v>398</v>
      </c>
      <c r="D174" s="50" t="s">
        <v>399</v>
      </c>
    </row>
    <row r="175" spans="1:4" ht="16.5">
      <c r="A175" s="49">
        <v>174</v>
      </c>
      <c r="B175" s="50" t="s">
        <v>394</v>
      </c>
      <c r="C175" s="50" t="s">
        <v>395</v>
      </c>
      <c r="D175" s="50" t="s">
        <v>396</v>
      </c>
    </row>
    <row r="176" spans="1:4" ht="16.5">
      <c r="A176" s="49">
        <v>175</v>
      </c>
      <c r="B176" s="50" t="s">
        <v>781</v>
      </c>
      <c r="C176" s="50" t="s">
        <v>782</v>
      </c>
      <c r="D176" s="50" t="s">
        <v>783</v>
      </c>
    </row>
    <row r="177" spans="1:4" ht="16.5">
      <c r="A177" s="51">
        <v>176</v>
      </c>
      <c r="B177" s="52" t="s">
        <v>500</v>
      </c>
      <c r="C177" s="52" t="s">
        <v>784</v>
      </c>
      <c r="D177" s="52" t="s">
        <v>785</v>
      </c>
    </row>
    <row r="178" spans="1:4" ht="16.5">
      <c r="A178" s="51">
        <v>177</v>
      </c>
      <c r="B178" s="52" t="s">
        <v>400</v>
      </c>
      <c r="C178" s="52" t="s">
        <v>401</v>
      </c>
      <c r="D178" s="52" t="s">
        <v>402</v>
      </c>
    </row>
    <row r="179" spans="1:4" ht="16.5">
      <c r="A179" s="51">
        <v>178</v>
      </c>
      <c r="B179" s="52" t="s">
        <v>786</v>
      </c>
      <c r="C179" s="52" t="s">
        <v>787</v>
      </c>
      <c r="D179" s="52" t="s">
        <v>788</v>
      </c>
    </row>
    <row r="180" spans="1:4" ht="16.5">
      <c r="A180" s="51">
        <v>179</v>
      </c>
      <c r="B180" s="52" t="s">
        <v>467</v>
      </c>
      <c r="C180" s="52" t="s">
        <v>789</v>
      </c>
      <c r="D180" s="52" t="s">
        <v>790</v>
      </c>
    </row>
    <row r="181" spans="1:4" ht="16.5">
      <c r="A181" s="51">
        <v>180</v>
      </c>
      <c r="B181" s="52" t="s">
        <v>465</v>
      </c>
      <c r="C181" s="52" t="s">
        <v>791</v>
      </c>
      <c r="D181" s="52" t="s">
        <v>792</v>
      </c>
    </row>
    <row r="182" spans="1:4" ht="16.5">
      <c r="A182" s="49">
        <v>181</v>
      </c>
      <c r="B182" s="50" t="s">
        <v>793</v>
      </c>
      <c r="C182" s="50" t="s">
        <v>794</v>
      </c>
      <c r="D182" s="50" t="s">
        <v>795</v>
      </c>
    </row>
    <row r="183" spans="1:4" ht="16.5">
      <c r="A183" s="49">
        <v>182</v>
      </c>
      <c r="B183" s="50" t="s">
        <v>796</v>
      </c>
      <c r="C183" s="50" t="s">
        <v>794</v>
      </c>
      <c r="D183" s="50" t="s">
        <v>795</v>
      </c>
    </row>
    <row r="184" spans="1:4" ht="16.5">
      <c r="A184" s="49">
        <v>183</v>
      </c>
      <c r="B184" s="50" t="s">
        <v>371</v>
      </c>
      <c r="C184" s="50" t="s">
        <v>372</v>
      </c>
      <c r="D184" s="50" t="s">
        <v>373</v>
      </c>
    </row>
    <row r="185" spans="1:4" ht="16.5">
      <c r="A185" s="49">
        <v>184</v>
      </c>
      <c r="B185" s="50" t="s">
        <v>374</v>
      </c>
      <c r="C185" s="50" t="s">
        <v>375</v>
      </c>
      <c r="D185" s="50" t="s">
        <v>376</v>
      </c>
    </row>
    <row r="186" spans="1:4" ht="16.5">
      <c r="A186" s="49">
        <v>185</v>
      </c>
      <c r="B186" s="50" t="s">
        <v>565</v>
      </c>
      <c r="C186" s="50" t="s">
        <v>797</v>
      </c>
      <c r="D186" s="50" t="s">
        <v>798</v>
      </c>
    </row>
    <row r="187" spans="1:4" ht="16.5">
      <c r="A187" s="51">
        <v>186</v>
      </c>
      <c r="B187" s="52" t="s">
        <v>799</v>
      </c>
      <c r="C187" s="52" t="s">
        <v>800</v>
      </c>
      <c r="D187" s="52" t="s">
        <v>801</v>
      </c>
    </row>
    <row r="188" spans="1:4" ht="16.5">
      <c r="A188" s="51">
        <v>187</v>
      </c>
      <c r="B188" s="52" t="s">
        <v>802</v>
      </c>
      <c r="C188" s="52" t="s">
        <v>803</v>
      </c>
      <c r="D188" s="52" t="s">
        <v>804</v>
      </c>
    </row>
    <row r="189" spans="1:4" ht="16.5">
      <c r="A189" s="51">
        <v>188</v>
      </c>
      <c r="B189" s="52" t="s">
        <v>362</v>
      </c>
      <c r="C189" s="52" t="s">
        <v>363</v>
      </c>
      <c r="D189" s="52" t="s">
        <v>364</v>
      </c>
    </row>
    <row r="190" spans="1:4" ht="16.5">
      <c r="A190" s="51">
        <v>189</v>
      </c>
      <c r="B190" s="52" t="s">
        <v>377</v>
      </c>
      <c r="C190" s="52" t="s">
        <v>378</v>
      </c>
      <c r="D190" s="52" t="s">
        <v>379</v>
      </c>
    </row>
    <row r="191" spans="1:4" ht="16.5">
      <c r="A191" s="51">
        <v>190</v>
      </c>
      <c r="B191" s="52" t="s">
        <v>368</v>
      </c>
      <c r="C191" s="52" t="s">
        <v>369</v>
      </c>
      <c r="D191" s="52" t="s">
        <v>370</v>
      </c>
    </row>
    <row r="192" spans="1:4" ht="16.5">
      <c r="A192" s="49">
        <v>191</v>
      </c>
      <c r="B192" s="50" t="s">
        <v>365</v>
      </c>
      <c r="C192" s="50" t="s">
        <v>366</v>
      </c>
      <c r="D192" s="50" t="s">
        <v>367</v>
      </c>
    </row>
    <row r="193" spans="1:4" ht="16.5">
      <c r="A193" s="49">
        <v>192</v>
      </c>
      <c r="B193" s="50" t="s">
        <v>424</v>
      </c>
      <c r="C193" s="50" t="s">
        <v>425</v>
      </c>
      <c r="D193" s="50" t="s">
        <v>426</v>
      </c>
    </row>
    <row r="194" spans="1:4" ht="16.5">
      <c r="A194" s="49">
        <v>193</v>
      </c>
      <c r="B194" s="50" t="s">
        <v>805</v>
      </c>
      <c r="C194" s="50" t="s">
        <v>806</v>
      </c>
      <c r="D194" s="50" t="s">
        <v>807</v>
      </c>
    </row>
    <row r="195" spans="1:4" ht="16.5">
      <c r="A195" s="49">
        <v>194</v>
      </c>
      <c r="B195" s="50" t="s">
        <v>485</v>
      </c>
      <c r="C195" s="50" t="s">
        <v>808</v>
      </c>
      <c r="D195" s="50" t="s">
        <v>809</v>
      </c>
    </row>
    <row r="196" spans="1:4" ht="16.5">
      <c r="A196" s="49">
        <v>195</v>
      </c>
      <c r="B196" s="50" t="s">
        <v>418</v>
      </c>
      <c r="C196" s="50" t="s">
        <v>419</v>
      </c>
      <c r="D196" s="50" t="s">
        <v>420</v>
      </c>
    </row>
    <row r="197" spans="1:4" ht="16.5">
      <c r="A197" s="51">
        <v>196</v>
      </c>
      <c r="B197" s="52" t="s">
        <v>410</v>
      </c>
      <c r="C197" s="52" t="s">
        <v>411</v>
      </c>
      <c r="D197" s="52" t="s">
        <v>412</v>
      </c>
    </row>
    <row r="198" spans="1:4" ht="16.5">
      <c r="A198" s="51">
        <v>197</v>
      </c>
      <c r="B198" s="52" t="s">
        <v>552</v>
      </c>
      <c r="C198" s="52" t="s">
        <v>810</v>
      </c>
      <c r="D198" s="52" t="s">
        <v>811</v>
      </c>
    </row>
    <row r="199" spans="1:4" ht="16.5">
      <c r="A199" s="51">
        <v>198</v>
      </c>
      <c r="B199" s="52" t="s">
        <v>427</v>
      </c>
      <c r="C199" s="52" t="s">
        <v>428</v>
      </c>
      <c r="D199" s="52" t="s">
        <v>429</v>
      </c>
    </row>
    <row r="200" spans="1:4" ht="16.5">
      <c r="A200" s="51">
        <v>199</v>
      </c>
      <c r="B200" s="52" t="s">
        <v>421</v>
      </c>
      <c r="C200" s="52" t="s">
        <v>422</v>
      </c>
      <c r="D200" s="52" t="s">
        <v>423</v>
      </c>
    </row>
    <row r="201" spans="1:4" ht="16.5">
      <c r="A201" s="51">
        <v>200</v>
      </c>
      <c r="B201" s="52" t="s">
        <v>434</v>
      </c>
      <c r="C201" s="52" t="s">
        <v>435</v>
      </c>
      <c r="D201" s="52" t="s">
        <v>436</v>
      </c>
    </row>
    <row r="202" spans="1:4" ht="16.5">
      <c r="A202" s="49">
        <v>201</v>
      </c>
      <c r="B202" s="50" t="s">
        <v>414</v>
      </c>
      <c r="C202" s="50" t="s">
        <v>415</v>
      </c>
      <c r="D202" s="50" t="s">
        <v>416</v>
      </c>
    </row>
    <row r="203" spans="1:4" ht="16.5">
      <c r="A203" s="49">
        <v>202</v>
      </c>
      <c r="B203" s="50" t="s">
        <v>406</v>
      </c>
      <c r="C203" s="50" t="s">
        <v>407</v>
      </c>
      <c r="D203" s="50" t="s">
        <v>408</v>
      </c>
    </row>
    <row r="204" spans="1:4" ht="16.5">
      <c r="A204" s="49">
        <v>203</v>
      </c>
      <c r="B204" s="50" t="s">
        <v>494</v>
      </c>
      <c r="C204" s="50" t="s">
        <v>812</v>
      </c>
      <c r="D204" s="50" t="s">
        <v>813</v>
      </c>
    </row>
    <row r="205" spans="1:4" ht="16.5">
      <c r="A205" s="49">
        <v>204</v>
      </c>
      <c r="B205" s="50" t="s">
        <v>437</v>
      </c>
      <c r="C205" s="50" t="s">
        <v>438</v>
      </c>
      <c r="D205" s="50" t="s">
        <v>439</v>
      </c>
    </row>
    <row r="206" spans="1:4" ht="16.5">
      <c r="A206" s="49">
        <v>205</v>
      </c>
      <c r="B206" s="50" t="s">
        <v>430</v>
      </c>
      <c r="C206" s="50" t="s">
        <v>431</v>
      </c>
      <c r="D206" s="50" t="s">
        <v>432</v>
      </c>
    </row>
    <row r="207" spans="1:4" ht="16.5">
      <c r="A207" s="51">
        <v>206</v>
      </c>
      <c r="B207" s="52" t="s">
        <v>66</v>
      </c>
      <c r="C207" s="52" t="s">
        <v>67</v>
      </c>
      <c r="D207" s="52" t="s">
        <v>68</v>
      </c>
    </row>
    <row r="208" spans="1:4" ht="16.5">
      <c r="A208" s="51">
        <v>207</v>
      </c>
      <c r="B208" s="52" t="s">
        <v>814</v>
      </c>
      <c r="C208" s="52" t="s">
        <v>815</v>
      </c>
      <c r="D208" s="52" t="s">
        <v>816</v>
      </c>
    </row>
    <row r="209" spans="1:4" ht="16.5">
      <c r="A209" s="51">
        <v>208</v>
      </c>
      <c r="B209" s="52" t="s">
        <v>60</v>
      </c>
      <c r="C209" s="52" t="s">
        <v>61</v>
      </c>
      <c r="D209" s="52" t="s">
        <v>62</v>
      </c>
    </row>
    <row r="210" spans="1:4" ht="16.5">
      <c r="A210" s="51">
        <v>209</v>
      </c>
      <c r="B210" s="52" t="s">
        <v>817</v>
      </c>
      <c r="C210" s="52" t="s">
        <v>818</v>
      </c>
      <c r="D210" s="52" t="s">
        <v>819</v>
      </c>
    </row>
    <row r="211" spans="1:4" ht="16.5">
      <c r="A211" s="51">
        <v>210</v>
      </c>
      <c r="B211" s="52" t="s">
        <v>63</v>
      </c>
      <c r="C211" s="52" t="s">
        <v>64</v>
      </c>
      <c r="D211" s="52" t="s">
        <v>65</v>
      </c>
    </row>
    <row r="212" spans="1:4" ht="16.5">
      <c r="A212" s="49">
        <v>211</v>
      </c>
      <c r="B212" s="50" t="s">
        <v>479</v>
      </c>
      <c r="C212" s="50" t="s">
        <v>820</v>
      </c>
      <c r="D212" s="50" t="s">
        <v>821</v>
      </c>
    </row>
    <row r="213" spans="1:4" ht="16.5">
      <c r="A213" s="49">
        <v>212</v>
      </c>
      <c r="B213" s="50" t="s">
        <v>57</v>
      </c>
      <c r="C213" s="50" t="s">
        <v>58</v>
      </c>
      <c r="D213" s="50" t="s">
        <v>59</v>
      </c>
    </row>
    <row r="214" spans="1:4" ht="16.5">
      <c r="A214" s="49">
        <v>213</v>
      </c>
      <c r="B214" s="50" t="s">
        <v>822</v>
      </c>
      <c r="C214" s="50" t="s">
        <v>823</v>
      </c>
      <c r="D214" s="50" t="s">
        <v>824</v>
      </c>
    </row>
    <row r="215" spans="1:4" ht="16.5">
      <c r="A215" s="49">
        <v>214</v>
      </c>
      <c r="B215" s="50" t="s">
        <v>446</v>
      </c>
      <c r="C215" s="50" t="s">
        <v>447</v>
      </c>
      <c r="D215" s="50" t="s">
        <v>448</v>
      </c>
    </row>
    <row r="216" spans="1:4" ht="16.5">
      <c r="A216" s="49">
        <v>215</v>
      </c>
      <c r="B216" s="50" t="s">
        <v>449</v>
      </c>
      <c r="C216" s="50" t="s">
        <v>450</v>
      </c>
      <c r="D216" s="50" t="s">
        <v>451</v>
      </c>
    </row>
    <row r="217" spans="1:4" ht="16.5">
      <c r="A217" s="51">
        <v>216</v>
      </c>
      <c r="B217" s="52" t="s">
        <v>464</v>
      </c>
      <c r="C217" s="52" t="s">
        <v>825</v>
      </c>
      <c r="D217" s="52" t="s">
        <v>826</v>
      </c>
    </row>
    <row r="218" spans="1:4" ht="16.5">
      <c r="A218" s="51">
        <v>217</v>
      </c>
      <c r="B218" s="52" t="s">
        <v>440</v>
      </c>
      <c r="C218" s="52" t="s">
        <v>441</v>
      </c>
      <c r="D218" s="52" t="s">
        <v>442</v>
      </c>
    </row>
    <row r="219" spans="1:4" ht="16.5">
      <c r="A219" s="51">
        <v>218</v>
      </c>
      <c r="B219" s="52" t="s">
        <v>492</v>
      </c>
      <c r="C219" s="52" t="s">
        <v>827</v>
      </c>
      <c r="D219" s="52" t="s">
        <v>828</v>
      </c>
    </row>
    <row r="220" spans="1:4" ht="16.5">
      <c r="A220" s="51">
        <v>219</v>
      </c>
      <c r="B220" s="52" t="s">
        <v>334</v>
      </c>
      <c r="C220" s="52" t="s">
        <v>335</v>
      </c>
      <c r="D220" s="52" t="s">
        <v>336</v>
      </c>
    </row>
    <row r="221" spans="1:4" ht="16.5">
      <c r="A221" s="51">
        <v>220</v>
      </c>
      <c r="B221" s="52" t="s">
        <v>331</v>
      </c>
      <c r="C221" s="52" t="s">
        <v>332</v>
      </c>
      <c r="D221" s="52" t="s">
        <v>333</v>
      </c>
    </row>
    <row r="222" spans="1:4" ht="16.5">
      <c r="A222" s="51">
        <v>221</v>
      </c>
      <c r="B222" s="52" t="s">
        <v>324</v>
      </c>
      <c r="C222" s="52" t="s">
        <v>325</v>
      </c>
      <c r="D222" s="52" t="s">
        <v>326</v>
      </c>
    </row>
    <row r="223" spans="1:4" ht="16.5">
      <c r="A223" s="51">
        <v>222</v>
      </c>
      <c r="B223" s="52" t="s">
        <v>327</v>
      </c>
      <c r="C223" s="52" t="s">
        <v>328</v>
      </c>
      <c r="D223" s="52" t="s">
        <v>329</v>
      </c>
    </row>
    <row r="224" spans="1:4" ht="12.75">
      <c r="A224" s="53"/>
    </row>
    <row r="225" spans="1:1" ht="12.75">
      <c r="A225" s="53"/>
    </row>
    <row r="226" spans="1:1" ht="12.75">
      <c r="A226" s="53"/>
    </row>
    <row r="227" spans="1:1" ht="12.75">
      <c r="A227" s="53"/>
    </row>
    <row r="228" spans="1:1" ht="12.75">
      <c r="A228" s="53"/>
    </row>
    <row r="229" spans="1:1" ht="12.75">
      <c r="A229" s="53"/>
    </row>
    <row r="230" spans="1:1" ht="12.75">
      <c r="A230" s="53"/>
    </row>
    <row r="231" spans="1:1" ht="12.75">
      <c r="A231" s="53"/>
    </row>
    <row r="232" spans="1:1" ht="12.75">
      <c r="A232" s="53"/>
    </row>
    <row r="233" spans="1:1" ht="12.75">
      <c r="A233" s="53"/>
    </row>
    <row r="234" spans="1:1" ht="12.75">
      <c r="A234" s="53"/>
    </row>
    <row r="235" spans="1:1" ht="12.75">
      <c r="A235" s="53"/>
    </row>
    <row r="236" spans="1:1" ht="12.75">
      <c r="A236" s="53"/>
    </row>
    <row r="237" spans="1:1" ht="12.75">
      <c r="A237" s="53"/>
    </row>
    <row r="238" spans="1:1" ht="12.75">
      <c r="A238" s="53"/>
    </row>
    <row r="239" spans="1:1" ht="12.75">
      <c r="A239" s="53"/>
    </row>
    <row r="240" spans="1:1" ht="12.75">
      <c r="A240" s="53"/>
    </row>
    <row r="241" spans="1:1" ht="12.75">
      <c r="A241" s="53"/>
    </row>
    <row r="242" spans="1:1" ht="12.75">
      <c r="A242" s="53"/>
    </row>
    <row r="243" spans="1:1" ht="12.75">
      <c r="A243" s="53"/>
    </row>
    <row r="244" spans="1:1" ht="12.75">
      <c r="A244" s="53"/>
    </row>
    <row r="245" spans="1:1" ht="12.75">
      <c r="A245" s="53"/>
    </row>
    <row r="246" spans="1:1" ht="12.75">
      <c r="A246" s="53"/>
    </row>
    <row r="247" spans="1:1" ht="12.75">
      <c r="A247" s="53"/>
    </row>
    <row r="248" spans="1:1" ht="12.75">
      <c r="A248" s="53"/>
    </row>
    <row r="249" spans="1:1" ht="12.75">
      <c r="A249" s="53"/>
    </row>
    <row r="250" spans="1:1" ht="12.75">
      <c r="A250" s="53"/>
    </row>
    <row r="251" spans="1:1" ht="12.75">
      <c r="A251" s="53"/>
    </row>
    <row r="252" spans="1:1" ht="12.75">
      <c r="A252" s="53"/>
    </row>
    <row r="253" spans="1:1" ht="12.75">
      <c r="A253" s="53"/>
    </row>
    <row r="254" spans="1:1" ht="12.75">
      <c r="A254" s="53"/>
    </row>
    <row r="255" spans="1:1" ht="12.75">
      <c r="A255" s="53"/>
    </row>
    <row r="256" spans="1:1" ht="12.75">
      <c r="A256" s="53"/>
    </row>
    <row r="257" spans="1:1" ht="12.75">
      <c r="A257" s="53"/>
    </row>
    <row r="258" spans="1:1" ht="12.75">
      <c r="A258" s="53"/>
    </row>
    <row r="259" spans="1:1" ht="12.75">
      <c r="A259" s="53"/>
    </row>
    <row r="260" spans="1:1" ht="12.75">
      <c r="A260" s="53"/>
    </row>
    <row r="261" spans="1:1" ht="12.75">
      <c r="A261" s="53"/>
    </row>
    <row r="262" spans="1:1" ht="12.75">
      <c r="A262" s="53"/>
    </row>
    <row r="263" spans="1:1" ht="12.75">
      <c r="A263" s="53"/>
    </row>
    <row r="264" spans="1:1" ht="12.75">
      <c r="A264" s="53"/>
    </row>
    <row r="265" spans="1:1" ht="12.75">
      <c r="A265" s="53"/>
    </row>
    <row r="266" spans="1:1" ht="12.75">
      <c r="A266" s="53"/>
    </row>
    <row r="267" spans="1:1" ht="12.75">
      <c r="A267" s="53"/>
    </row>
    <row r="268" spans="1:1" ht="12.75">
      <c r="A268" s="53"/>
    </row>
    <row r="269" spans="1:1" ht="12.75">
      <c r="A269" s="53"/>
    </row>
    <row r="270" spans="1:1" ht="12.75">
      <c r="A270" s="53"/>
    </row>
    <row r="271" spans="1:1" ht="12.75">
      <c r="A271" s="53"/>
    </row>
    <row r="272" spans="1:1" ht="12.75">
      <c r="A272" s="53"/>
    </row>
    <row r="273" spans="1:1" ht="12.75">
      <c r="A273" s="53"/>
    </row>
    <row r="274" spans="1:1" ht="12.75">
      <c r="A274" s="53"/>
    </row>
    <row r="275" spans="1:1" ht="12.75">
      <c r="A275" s="53"/>
    </row>
    <row r="276" spans="1:1" ht="12.75">
      <c r="A276" s="53"/>
    </row>
    <row r="277" spans="1:1" ht="12.75">
      <c r="A277" s="53"/>
    </row>
    <row r="278" spans="1:1" ht="12.75">
      <c r="A278" s="53"/>
    </row>
    <row r="279" spans="1:1" ht="12.75">
      <c r="A279" s="53"/>
    </row>
    <row r="280" spans="1:1" ht="12.75">
      <c r="A280" s="53"/>
    </row>
    <row r="281" spans="1:1" ht="12.75">
      <c r="A281" s="53"/>
    </row>
    <row r="282" spans="1:1" ht="12.75">
      <c r="A282" s="53"/>
    </row>
    <row r="283" spans="1:1" ht="12.75">
      <c r="A283" s="53"/>
    </row>
    <row r="284" spans="1:1" ht="12.75">
      <c r="A284" s="53"/>
    </row>
    <row r="285" spans="1:1" ht="12.75">
      <c r="A285" s="53"/>
    </row>
    <row r="286" spans="1:1" ht="12.75">
      <c r="A286" s="53"/>
    </row>
    <row r="287" spans="1:1" ht="12.75">
      <c r="A287" s="53"/>
    </row>
    <row r="288" spans="1:1" ht="12.75">
      <c r="A288" s="53"/>
    </row>
    <row r="289" spans="1:1" ht="12.75">
      <c r="A289" s="53"/>
    </row>
    <row r="290" spans="1:1" ht="12.75">
      <c r="A290" s="53"/>
    </row>
    <row r="291" spans="1:1" ht="12.75">
      <c r="A291" s="53"/>
    </row>
    <row r="292" spans="1:1" ht="12.75">
      <c r="A292" s="53"/>
    </row>
    <row r="293" spans="1:1" ht="12.75">
      <c r="A293" s="53"/>
    </row>
    <row r="294" spans="1:1" ht="12.75">
      <c r="A294" s="53"/>
    </row>
    <row r="295" spans="1:1" ht="12.75">
      <c r="A295" s="53"/>
    </row>
    <row r="296" spans="1:1" ht="12.75">
      <c r="A296" s="53"/>
    </row>
    <row r="297" spans="1:1" ht="12.75">
      <c r="A297" s="53"/>
    </row>
    <row r="298" spans="1:1" ht="12.75">
      <c r="A298" s="53"/>
    </row>
    <row r="299" spans="1:1" ht="12.75">
      <c r="A299" s="53"/>
    </row>
    <row r="300" spans="1:1" ht="12.75">
      <c r="A300" s="53"/>
    </row>
    <row r="301" spans="1:1" ht="12.75">
      <c r="A301" s="53"/>
    </row>
    <row r="302" spans="1:1" ht="12.75">
      <c r="A302" s="53"/>
    </row>
    <row r="303" spans="1:1" ht="12.75">
      <c r="A303" s="53"/>
    </row>
    <row r="304" spans="1:1" ht="12.75">
      <c r="A304" s="53"/>
    </row>
    <row r="305" spans="1:1" ht="12.75">
      <c r="A305" s="53"/>
    </row>
    <row r="306" spans="1:1" ht="12.75">
      <c r="A306" s="53"/>
    </row>
    <row r="307" spans="1:1" ht="12.75">
      <c r="A307" s="53"/>
    </row>
    <row r="308" spans="1:1" ht="12.75">
      <c r="A308" s="53"/>
    </row>
    <row r="309" spans="1:1" ht="12.75">
      <c r="A309" s="53"/>
    </row>
    <row r="310" spans="1:1" ht="12.75">
      <c r="A310" s="53"/>
    </row>
    <row r="311" spans="1:1" ht="12.75">
      <c r="A311" s="53"/>
    </row>
    <row r="312" spans="1:1" ht="12.75">
      <c r="A312" s="53"/>
    </row>
    <row r="313" spans="1:1" ht="12.75">
      <c r="A313" s="53"/>
    </row>
    <row r="314" spans="1:1" ht="12.75">
      <c r="A314" s="53"/>
    </row>
    <row r="315" spans="1:1" ht="12.75">
      <c r="A315" s="53"/>
    </row>
    <row r="316" spans="1:1" ht="12.75">
      <c r="A316" s="53"/>
    </row>
    <row r="317" spans="1:1" ht="12.75">
      <c r="A317" s="53"/>
    </row>
    <row r="318" spans="1:1" ht="12.75">
      <c r="A318" s="53"/>
    </row>
    <row r="319" spans="1:1" ht="12.75">
      <c r="A319" s="53"/>
    </row>
    <row r="320" spans="1:1" ht="12.75">
      <c r="A320" s="53"/>
    </row>
    <row r="321" spans="1:1" ht="12.75">
      <c r="A321" s="53"/>
    </row>
    <row r="322" spans="1:1" ht="12.75">
      <c r="A322" s="53"/>
    </row>
    <row r="323" spans="1:1" ht="12.75">
      <c r="A323" s="53"/>
    </row>
    <row r="324" spans="1:1" ht="12.75">
      <c r="A324" s="53"/>
    </row>
    <row r="325" spans="1:1" ht="12.75">
      <c r="A325" s="53"/>
    </row>
    <row r="326" spans="1:1" ht="12.75">
      <c r="A326" s="53"/>
    </row>
    <row r="327" spans="1:1" ht="12.75">
      <c r="A327" s="53"/>
    </row>
    <row r="328" spans="1:1" ht="12.75">
      <c r="A328" s="53"/>
    </row>
    <row r="329" spans="1:1" ht="12.75">
      <c r="A329" s="53"/>
    </row>
    <row r="330" spans="1:1" ht="12.75">
      <c r="A330" s="53"/>
    </row>
    <row r="331" spans="1:1" ht="12.75">
      <c r="A331" s="53"/>
    </row>
    <row r="332" spans="1:1" ht="12.75">
      <c r="A332" s="53"/>
    </row>
    <row r="333" spans="1:1" ht="12.75">
      <c r="A333" s="53"/>
    </row>
    <row r="334" spans="1:1" ht="12.75">
      <c r="A334" s="53"/>
    </row>
    <row r="335" spans="1:1" ht="12.75">
      <c r="A335" s="53"/>
    </row>
    <row r="336" spans="1:1" ht="12.75">
      <c r="A336" s="53"/>
    </row>
    <row r="337" spans="1:1" ht="12.75">
      <c r="A337" s="53"/>
    </row>
    <row r="338" spans="1:1" ht="12.75">
      <c r="A338" s="53"/>
    </row>
    <row r="339" spans="1:1" ht="12.75">
      <c r="A339" s="53"/>
    </row>
    <row r="340" spans="1:1" ht="12.75">
      <c r="A340" s="53"/>
    </row>
    <row r="341" spans="1:1" ht="12.75">
      <c r="A341" s="53"/>
    </row>
    <row r="342" spans="1:1" ht="12.75">
      <c r="A342" s="53"/>
    </row>
    <row r="343" spans="1:1" ht="12.75">
      <c r="A343" s="53"/>
    </row>
    <row r="344" spans="1:1" ht="12.75">
      <c r="A344" s="53"/>
    </row>
    <row r="345" spans="1:1" ht="12.75">
      <c r="A345" s="53"/>
    </row>
    <row r="346" spans="1:1" ht="12.75">
      <c r="A346" s="53"/>
    </row>
    <row r="347" spans="1:1" ht="12.75">
      <c r="A347" s="53"/>
    </row>
    <row r="348" spans="1:1" ht="12.75">
      <c r="A348" s="53"/>
    </row>
    <row r="349" spans="1:1" ht="12.75">
      <c r="A349" s="53"/>
    </row>
    <row r="350" spans="1:1" ht="12.75">
      <c r="A350" s="53"/>
    </row>
    <row r="351" spans="1:1" ht="12.75">
      <c r="A351" s="53"/>
    </row>
    <row r="352" spans="1:1" ht="12.75">
      <c r="A352" s="53"/>
    </row>
    <row r="353" spans="1:1" ht="12.75">
      <c r="A353" s="53"/>
    </row>
    <row r="354" spans="1:1" ht="12.75">
      <c r="A354" s="53"/>
    </row>
    <row r="355" spans="1:1" ht="12.75">
      <c r="A355" s="53"/>
    </row>
    <row r="356" spans="1:1" ht="12.75">
      <c r="A356" s="53"/>
    </row>
    <row r="357" spans="1:1" ht="12.75">
      <c r="A357" s="53"/>
    </row>
    <row r="358" spans="1:1" ht="12.75">
      <c r="A358" s="53"/>
    </row>
    <row r="359" spans="1:1" ht="12.75">
      <c r="A359" s="53"/>
    </row>
    <row r="360" spans="1:1" ht="12.75">
      <c r="A360" s="53"/>
    </row>
    <row r="361" spans="1:1" ht="12.75">
      <c r="A361" s="53"/>
    </row>
    <row r="362" spans="1:1" ht="12.75">
      <c r="A362" s="53"/>
    </row>
    <row r="363" spans="1:1" ht="12.75">
      <c r="A363" s="53"/>
    </row>
    <row r="364" spans="1:1" ht="12.75">
      <c r="A364" s="53"/>
    </row>
    <row r="365" spans="1:1" ht="12.75">
      <c r="A365" s="53"/>
    </row>
    <row r="366" spans="1:1" ht="12.75">
      <c r="A366" s="53"/>
    </row>
    <row r="367" spans="1:1" ht="12.75">
      <c r="A367" s="53"/>
    </row>
    <row r="368" spans="1:1" ht="12.75">
      <c r="A368" s="53"/>
    </row>
    <row r="369" spans="1:1" ht="12.75">
      <c r="A369" s="53"/>
    </row>
    <row r="370" spans="1:1" ht="12.75">
      <c r="A370" s="53"/>
    </row>
    <row r="371" spans="1:1" ht="12.75">
      <c r="A371" s="53"/>
    </row>
    <row r="372" spans="1:1" ht="12.75">
      <c r="A372" s="53"/>
    </row>
    <row r="373" spans="1:1" ht="12.75">
      <c r="A373" s="53"/>
    </row>
    <row r="374" spans="1:1" ht="12.75">
      <c r="A374" s="53"/>
    </row>
    <row r="375" spans="1:1" ht="12.75">
      <c r="A375" s="53"/>
    </row>
    <row r="376" spans="1:1" ht="12.75">
      <c r="A376" s="53"/>
    </row>
    <row r="377" spans="1:1" ht="12.75">
      <c r="A377" s="53"/>
    </row>
    <row r="378" spans="1:1" ht="12.75">
      <c r="A378" s="53"/>
    </row>
    <row r="379" spans="1:1" ht="12.75">
      <c r="A379" s="53"/>
    </row>
    <row r="380" spans="1:1" ht="12.75">
      <c r="A380" s="53"/>
    </row>
    <row r="381" spans="1:1" ht="12.75">
      <c r="A381" s="53"/>
    </row>
    <row r="382" spans="1:1" ht="12.75">
      <c r="A382" s="53"/>
    </row>
    <row r="383" spans="1:1" ht="12.75">
      <c r="A383" s="53"/>
    </row>
    <row r="384" spans="1:1" ht="12.75">
      <c r="A384" s="53"/>
    </row>
    <row r="385" spans="1:1" ht="12.75">
      <c r="A385" s="53"/>
    </row>
    <row r="386" spans="1:1" ht="12.75">
      <c r="A386" s="53"/>
    </row>
    <row r="387" spans="1:1" ht="12.75">
      <c r="A387" s="53"/>
    </row>
    <row r="388" spans="1:1" ht="12.75">
      <c r="A388" s="53"/>
    </row>
    <row r="389" spans="1:1" ht="12.75">
      <c r="A389" s="53"/>
    </row>
    <row r="390" spans="1:1" ht="12.75">
      <c r="A390" s="53"/>
    </row>
    <row r="391" spans="1:1" ht="12.75">
      <c r="A391" s="53"/>
    </row>
    <row r="392" spans="1:1" ht="12.75">
      <c r="A392" s="53"/>
    </row>
    <row r="393" spans="1:1" ht="12.75">
      <c r="A393" s="53"/>
    </row>
    <row r="394" spans="1:1" ht="12.75">
      <c r="A394" s="53"/>
    </row>
    <row r="395" spans="1:1" ht="12.75">
      <c r="A395" s="53"/>
    </row>
    <row r="396" spans="1:1" ht="12.75">
      <c r="A396" s="53"/>
    </row>
    <row r="397" spans="1:1" ht="12.75">
      <c r="A397" s="53"/>
    </row>
    <row r="398" spans="1:1" ht="12.75">
      <c r="A398" s="53"/>
    </row>
    <row r="399" spans="1:1" ht="12.75">
      <c r="A399" s="53"/>
    </row>
    <row r="400" spans="1:1" ht="12.75">
      <c r="A400" s="53"/>
    </row>
    <row r="401" spans="1:1" ht="12.75">
      <c r="A401" s="53"/>
    </row>
    <row r="402" spans="1:1" ht="12.75">
      <c r="A402" s="53"/>
    </row>
    <row r="403" spans="1:1" ht="12.75">
      <c r="A403" s="53"/>
    </row>
    <row r="404" spans="1:1" ht="12.75">
      <c r="A404" s="53"/>
    </row>
    <row r="405" spans="1:1" ht="12.75">
      <c r="A405" s="53"/>
    </row>
    <row r="406" spans="1:1" ht="12.75">
      <c r="A406" s="53"/>
    </row>
    <row r="407" spans="1:1" ht="12.75">
      <c r="A407" s="53"/>
    </row>
    <row r="408" spans="1:1" ht="12.75">
      <c r="A408" s="53"/>
    </row>
    <row r="409" spans="1:1" ht="12.75">
      <c r="A409" s="53"/>
    </row>
    <row r="410" spans="1:1" ht="12.75">
      <c r="A410" s="53"/>
    </row>
    <row r="411" spans="1:1" ht="12.75">
      <c r="A411" s="53"/>
    </row>
    <row r="412" spans="1:1" ht="12.75">
      <c r="A412" s="53"/>
    </row>
    <row r="413" spans="1:1" ht="12.75">
      <c r="A413" s="53"/>
    </row>
    <row r="414" spans="1:1" ht="12.75">
      <c r="A414" s="53"/>
    </row>
    <row r="415" spans="1:1" ht="12.75">
      <c r="A415" s="53"/>
    </row>
    <row r="416" spans="1:1" ht="12.75">
      <c r="A416" s="53"/>
    </row>
    <row r="417" spans="1:1" ht="12.75">
      <c r="A417" s="53"/>
    </row>
    <row r="418" spans="1:1" ht="12.75">
      <c r="A418" s="53"/>
    </row>
    <row r="419" spans="1:1" ht="12.75">
      <c r="A419" s="53"/>
    </row>
    <row r="420" spans="1:1" ht="12.75">
      <c r="A420" s="53"/>
    </row>
    <row r="421" spans="1:1" ht="12.75">
      <c r="A421" s="53"/>
    </row>
    <row r="422" spans="1:1" ht="12.75">
      <c r="A422" s="53"/>
    </row>
    <row r="423" spans="1:1" ht="12.75">
      <c r="A423" s="53"/>
    </row>
    <row r="424" spans="1:1" ht="12.75">
      <c r="A424" s="53"/>
    </row>
    <row r="425" spans="1:1" ht="12.75">
      <c r="A425" s="53"/>
    </row>
    <row r="426" spans="1:1" ht="12.75">
      <c r="A426" s="53"/>
    </row>
    <row r="427" spans="1:1" ht="12.75">
      <c r="A427" s="53"/>
    </row>
    <row r="428" spans="1:1" ht="12.75">
      <c r="A428" s="53"/>
    </row>
    <row r="429" spans="1:1" ht="12.75">
      <c r="A429" s="53"/>
    </row>
    <row r="430" spans="1:1" ht="12.75">
      <c r="A430" s="53"/>
    </row>
    <row r="431" spans="1:1" ht="12.75">
      <c r="A431" s="53"/>
    </row>
    <row r="432" spans="1:1" ht="12.75">
      <c r="A432" s="53"/>
    </row>
    <row r="433" spans="1:1" ht="12.75">
      <c r="A433" s="53"/>
    </row>
    <row r="434" spans="1:1" ht="12.75">
      <c r="A434" s="53"/>
    </row>
    <row r="435" spans="1:1" ht="12.75">
      <c r="A435" s="53"/>
    </row>
    <row r="436" spans="1:1" ht="12.75">
      <c r="A436" s="53"/>
    </row>
    <row r="437" spans="1:1" ht="12.75">
      <c r="A437" s="53"/>
    </row>
    <row r="438" spans="1:1" ht="12.75">
      <c r="A438" s="53"/>
    </row>
    <row r="439" spans="1:1" ht="12.75">
      <c r="A439" s="53"/>
    </row>
    <row r="440" spans="1:1" ht="12.75">
      <c r="A440" s="53"/>
    </row>
    <row r="441" spans="1:1" ht="12.75">
      <c r="A441" s="53"/>
    </row>
    <row r="442" spans="1:1" ht="12.75">
      <c r="A442" s="53"/>
    </row>
    <row r="443" spans="1:1" ht="12.75">
      <c r="A443" s="53"/>
    </row>
    <row r="444" spans="1:1" ht="12.75">
      <c r="A444" s="53"/>
    </row>
    <row r="445" spans="1:1" ht="12.75">
      <c r="A445" s="53"/>
    </row>
    <row r="446" spans="1:1" ht="12.75">
      <c r="A446" s="53"/>
    </row>
    <row r="447" spans="1:1" ht="12.75">
      <c r="A447" s="53"/>
    </row>
    <row r="448" spans="1:1" ht="12.75">
      <c r="A448" s="53"/>
    </row>
    <row r="449" spans="1:1" ht="12.75">
      <c r="A449" s="53"/>
    </row>
    <row r="450" spans="1:1" ht="12.75">
      <c r="A450" s="53"/>
    </row>
    <row r="451" spans="1:1" ht="12.75">
      <c r="A451" s="53"/>
    </row>
    <row r="452" spans="1:1" ht="12.75">
      <c r="A452" s="53"/>
    </row>
    <row r="453" spans="1:1" ht="12.75">
      <c r="A453" s="53"/>
    </row>
    <row r="454" spans="1:1" ht="12.75">
      <c r="A454" s="53"/>
    </row>
    <row r="455" spans="1:1" ht="12.75">
      <c r="A455" s="53"/>
    </row>
    <row r="456" spans="1:1" ht="12.75">
      <c r="A456" s="53"/>
    </row>
    <row r="457" spans="1:1" ht="12.75">
      <c r="A457" s="53"/>
    </row>
    <row r="458" spans="1:1" ht="12.75">
      <c r="A458" s="53"/>
    </row>
    <row r="459" spans="1:1" ht="12.75">
      <c r="A459" s="53"/>
    </row>
    <row r="460" spans="1:1" ht="12.75">
      <c r="A460" s="53"/>
    </row>
    <row r="461" spans="1:1" ht="12.75">
      <c r="A461" s="53"/>
    </row>
    <row r="462" spans="1:1" ht="12.75">
      <c r="A462" s="53"/>
    </row>
    <row r="463" spans="1:1" ht="12.75">
      <c r="A463" s="53"/>
    </row>
    <row r="464" spans="1:1" ht="12.75">
      <c r="A464" s="53"/>
    </row>
    <row r="465" spans="1:1" ht="12.75">
      <c r="A465" s="53"/>
    </row>
    <row r="466" spans="1:1" ht="12.75">
      <c r="A466" s="53"/>
    </row>
    <row r="467" spans="1:1" ht="12.75">
      <c r="A467" s="53"/>
    </row>
    <row r="468" spans="1:1" ht="12.75">
      <c r="A468" s="53"/>
    </row>
    <row r="469" spans="1:1" ht="12.75">
      <c r="A469" s="53"/>
    </row>
    <row r="470" spans="1:1" ht="12.75">
      <c r="A470" s="53"/>
    </row>
    <row r="471" spans="1:1" ht="12.75">
      <c r="A471" s="53"/>
    </row>
    <row r="472" spans="1:1" ht="12.75">
      <c r="A472" s="53"/>
    </row>
    <row r="473" spans="1:1" ht="12.75">
      <c r="A473" s="53"/>
    </row>
    <row r="474" spans="1:1" ht="12.75">
      <c r="A474" s="53"/>
    </row>
    <row r="475" spans="1:1" ht="12.75">
      <c r="A475" s="53"/>
    </row>
    <row r="476" spans="1:1" ht="12.75">
      <c r="A476" s="53"/>
    </row>
    <row r="477" spans="1:1" ht="12.75">
      <c r="A477" s="53"/>
    </row>
    <row r="478" spans="1:1" ht="12.75">
      <c r="A478" s="53"/>
    </row>
    <row r="479" spans="1:1" ht="12.75">
      <c r="A479" s="53"/>
    </row>
    <row r="480" spans="1:1" ht="12.75">
      <c r="A480" s="53"/>
    </row>
    <row r="481" spans="1:1" ht="12.75">
      <c r="A481" s="53"/>
    </row>
    <row r="482" spans="1:1" ht="12.75">
      <c r="A482" s="53"/>
    </row>
    <row r="483" spans="1:1" ht="12.75">
      <c r="A483" s="53"/>
    </row>
    <row r="484" spans="1:1" ht="12.75">
      <c r="A484" s="53"/>
    </row>
    <row r="485" spans="1:1" ht="12.75">
      <c r="A485" s="53"/>
    </row>
    <row r="486" spans="1:1" ht="12.75">
      <c r="A486" s="53"/>
    </row>
    <row r="487" spans="1:1" ht="12.75">
      <c r="A487" s="53"/>
    </row>
    <row r="488" spans="1:1" ht="12.75">
      <c r="A488" s="53"/>
    </row>
    <row r="489" spans="1:1" ht="12.75">
      <c r="A489" s="53"/>
    </row>
    <row r="490" spans="1:1" ht="12.75">
      <c r="A490" s="53"/>
    </row>
    <row r="491" spans="1:1" ht="12.75">
      <c r="A491" s="53"/>
    </row>
    <row r="492" spans="1:1" ht="12.75">
      <c r="A492" s="53"/>
    </row>
    <row r="493" spans="1:1" ht="12.75">
      <c r="A493" s="53"/>
    </row>
    <row r="494" spans="1:1" ht="12.75">
      <c r="A494" s="53"/>
    </row>
    <row r="495" spans="1:1" ht="12.75">
      <c r="A495" s="53"/>
    </row>
    <row r="496" spans="1:1" ht="12.75">
      <c r="A496" s="53"/>
    </row>
    <row r="497" spans="1:1" ht="12.75">
      <c r="A497" s="53"/>
    </row>
    <row r="498" spans="1:1" ht="12.75">
      <c r="A498" s="53"/>
    </row>
    <row r="499" spans="1:1" ht="12.75">
      <c r="A499" s="53"/>
    </row>
    <row r="500" spans="1:1" ht="12.75">
      <c r="A500" s="53"/>
    </row>
    <row r="501" spans="1:1" ht="12.75">
      <c r="A501" s="53"/>
    </row>
    <row r="502" spans="1:1" ht="12.75">
      <c r="A502" s="53"/>
    </row>
    <row r="503" spans="1:1" ht="12.75">
      <c r="A503" s="53"/>
    </row>
    <row r="504" spans="1:1" ht="12.75">
      <c r="A504" s="53"/>
    </row>
    <row r="505" spans="1:1" ht="12.75">
      <c r="A505" s="53"/>
    </row>
    <row r="506" spans="1:1" ht="12.75">
      <c r="A506" s="53"/>
    </row>
    <row r="507" spans="1:1" ht="12.75">
      <c r="A507" s="53"/>
    </row>
    <row r="508" spans="1:1" ht="12.75">
      <c r="A508" s="53"/>
    </row>
    <row r="509" spans="1:1" ht="12.75">
      <c r="A509" s="53"/>
    </row>
    <row r="510" spans="1:1" ht="12.75">
      <c r="A510" s="53"/>
    </row>
    <row r="511" spans="1:1" ht="12.75">
      <c r="A511" s="53"/>
    </row>
    <row r="512" spans="1:1" ht="12.75">
      <c r="A512" s="53"/>
    </row>
    <row r="513" spans="1:1" ht="12.75">
      <c r="A513" s="53"/>
    </row>
    <row r="514" spans="1:1" ht="12.75">
      <c r="A514" s="53"/>
    </row>
    <row r="515" spans="1:1" ht="12.75">
      <c r="A515" s="53"/>
    </row>
    <row r="516" spans="1:1" ht="12.75">
      <c r="A516" s="53"/>
    </row>
    <row r="517" spans="1:1" ht="12.75">
      <c r="A517" s="53"/>
    </row>
    <row r="518" spans="1:1" ht="12.75">
      <c r="A518" s="53"/>
    </row>
    <row r="519" spans="1:1" ht="12.75">
      <c r="A519" s="53"/>
    </row>
    <row r="520" spans="1:1" ht="12.75">
      <c r="A520" s="53"/>
    </row>
    <row r="521" spans="1:1" ht="12.75">
      <c r="A521" s="53"/>
    </row>
    <row r="522" spans="1:1" ht="12.75">
      <c r="A522" s="53"/>
    </row>
    <row r="523" spans="1:1" ht="12.75">
      <c r="A523" s="53"/>
    </row>
    <row r="524" spans="1:1" ht="12.75">
      <c r="A524" s="53"/>
    </row>
    <row r="525" spans="1:1" ht="12.75">
      <c r="A525" s="53"/>
    </row>
    <row r="526" spans="1:1" ht="12.75">
      <c r="A526" s="53"/>
    </row>
    <row r="527" spans="1:1" ht="12.75">
      <c r="A527" s="53"/>
    </row>
    <row r="528" spans="1:1" ht="12.75">
      <c r="A528" s="53"/>
    </row>
    <row r="529" spans="1:1" ht="12.75">
      <c r="A529" s="53"/>
    </row>
    <row r="530" spans="1:1" ht="12.75">
      <c r="A530" s="53"/>
    </row>
    <row r="531" spans="1:1" ht="12.75">
      <c r="A531" s="53"/>
    </row>
    <row r="532" spans="1:1" ht="12.75">
      <c r="A532" s="53"/>
    </row>
    <row r="533" spans="1:1" ht="12.75">
      <c r="A533" s="53"/>
    </row>
    <row r="534" spans="1:1" ht="12.75">
      <c r="A534" s="53"/>
    </row>
    <row r="535" spans="1:1" ht="12.75">
      <c r="A535" s="53"/>
    </row>
    <row r="536" spans="1:1" ht="12.75">
      <c r="A536" s="53"/>
    </row>
    <row r="537" spans="1:1" ht="12.75">
      <c r="A537" s="53"/>
    </row>
    <row r="538" spans="1:1" ht="12.75">
      <c r="A538" s="53"/>
    </row>
    <row r="539" spans="1:1" ht="12.75">
      <c r="A539" s="53"/>
    </row>
    <row r="540" spans="1:1" ht="12.75">
      <c r="A540" s="53"/>
    </row>
    <row r="541" spans="1:1" ht="12.75">
      <c r="A541" s="53"/>
    </row>
    <row r="542" spans="1:1" ht="12.75">
      <c r="A542" s="53"/>
    </row>
    <row r="543" spans="1:1" ht="12.75">
      <c r="A543" s="53"/>
    </row>
    <row r="544" spans="1:1" ht="12.75">
      <c r="A544" s="53"/>
    </row>
    <row r="545" spans="1:1" ht="12.75">
      <c r="A545" s="53"/>
    </row>
    <row r="546" spans="1:1" ht="12.75">
      <c r="A546" s="53"/>
    </row>
    <row r="547" spans="1:1" ht="12.75">
      <c r="A547" s="53"/>
    </row>
    <row r="548" spans="1:1" ht="12.75">
      <c r="A548" s="53"/>
    </row>
    <row r="549" spans="1:1" ht="12.75">
      <c r="A549" s="53"/>
    </row>
    <row r="550" spans="1:1" ht="12.75">
      <c r="A550" s="53"/>
    </row>
    <row r="551" spans="1:1" ht="12.75">
      <c r="A551" s="53"/>
    </row>
    <row r="552" spans="1:1" ht="12.75">
      <c r="A552" s="53"/>
    </row>
    <row r="553" spans="1:1" ht="12.75">
      <c r="A553" s="53"/>
    </row>
    <row r="554" spans="1:1" ht="12.75">
      <c r="A554" s="53"/>
    </row>
    <row r="555" spans="1:1" ht="12.75">
      <c r="A555" s="53"/>
    </row>
    <row r="556" spans="1:1" ht="12.75">
      <c r="A556" s="53"/>
    </row>
    <row r="557" spans="1:1" ht="12.75">
      <c r="A557" s="53"/>
    </row>
    <row r="558" spans="1:1" ht="12.75">
      <c r="A558" s="53"/>
    </row>
    <row r="559" spans="1:1" ht="12.75">
      <c r="A559" s="53"/>
    </row>
    <row r="560" spans="1:1" ht="12.75">
      <c r="A560" s="53"/>
    </row>
    <row r="561" spans="1:1" ht="12.75">
      <c r="A561" s="53"/>
    </row>
    <row r="562" spans="1:1" ht="12.75">
      <c r="A562" s="53"/>
    </row>
    <row r="563" spans="1:1" ht="12.75">
      <c r="A563" s="53"/>
    </row>
    <row r="564" spans="1:1" ht="12.75">
      <c r="A564" s="53"/>
    </row>
    <row r="565" spans="1:1" ht="12.75">
      <c r="A565" s="53"/>
    </row>
    <row r="566" spans="1:1" ht="12.75">
      <c r="A566" s="53"/>
    </row>
    <row r="567" spans="1:1" ht="12.75">
      <c r="A567" s="53"/>
    </row>
    <row r="568" spans="1:1" ht="12.75">
      <c r="A568" s="53"/>
    </row>
    <row r="569" spans="1:1" ht="12.75">
      <c r="A569" s="53"/>
    </row>
    <row r="570" spans="1:1" ht="12.75">
      <c r="A570" s="53"/>
    </row>
    <row r="571" spans="1:1" ht="12.75">
      <c r="A571" s="53"/>
    </row>
    <row r="572" spans="1:1" ht="12.75">
      <c r="A572" s="53"/>
    </row>
    <row r="573" spans="1:1" ht="12.75">
      <c r="A573" s="53"/>
    </row>
    <row r="574" spans="1:1" ht="12.75">
      <c r="A574" s="53"/>
    </row>
    <row r="575" spans="1:1" ht="12.75">
      <c r="A575" s="53"/>
    </row>
    <row r="576" spans="1:1" ht="12.75">
      <c r="A576" s="53"/>
    </row>
    <row r="577" spans="1:1" ht="12.75">
      <c r="A577" s="53"/>
    </row>
    <row r="578" spans="1:1" ht="12.75">
      <c r="A578" s="53"/>
    </row>
    <row r="579" spans="1:1" ht="12.75">
      <c r="A579" s="53"/>
    </row>
    <row r="580" spans="1:1" ht="12.75">
      <c r="A580" s="53"/>
    </row>
    <row r="581" spans="1:1" ht="12.75">
      <c r="A581" s="53"/>
    </row>
    <row r="582" spans="1:1" ht="12.75">
      <c r="A582" s="53"/>
    </row>
    <row r="583" spans="1:1" ht="12.75">
      <c r="A583" s="53"/>
    </row>
    <row r="584" spans="1:1" ht="12.75">
      <c r="A584" s="53"/>
    </row>
    <row r="585" spans="1:1" ht="12.75">
      <c r="A585" s="53"/>
    </row>
    <row r="586" spans="1:1" ht="12.75">
      <c r="A586" s="53"/>
    </row>
    <row r="587" spans="1:1" ht="12.75">
      <c r="A587" s="53"/>
    </row>
    <row r="588" spans="1:1" ht="12.75">
      <c r="A588" s="53"/>
    </row>
    <row r="589" spans="1:1" ht="12.75">
      <c r="A589" s="53"/>
    </row>
    <row r="590" spans="1:1" ht="12.75">
      <c r="A590" s="53"/>
    </row>
    <row r="591" spans="1:1" ht="12.75">
      <c r="A591" s="53"/>
    </row>
    <row r="592" spans="1:1" ht="12.75">
      <c r="A592" s="53"/>
    </row>
    <row r="593" spans="1:1" ht="12.75">
      <c r="A593" s="53"/>
    </row>
    <row r="594" spans="1:1" ht="12.75">
      <c r="A594" s="53"/>
    </row>
    <row r="595" spans="1:1" ht="12.75">
      <c r="A595" s="53"/>
    </row>
    <row r="596" spans="1:1" ht="12.75">
      <c r="A596" s="53"/>
    </row>
    <row r="597" spans="1:1" ht="12.75">
      <c r="A597" s="53"/>
    </row>
    <row r="598" spans="1:1" ht="12.75">
      <c r="A598" s="53"/>
    </row>
    <row r="599" spans="1:1" ht="12.75">
      <c r="A599" s="53"/>
    </row>
    <row r="600" spans="1:1" ht="12.75">
      <c r="A600" s="53"/>
    </row>
    <row r="601" spans="1:1" ht="12.75">
      <c r="A601" s="53"/>
    </row>
    <row r="602" spans="1:1" ht="12.75">
      <c r="A602" s="53"/>
    </row>
    <row r="603" spans="1:1" ht="12.75">
      <c r="A603" s="53"/>
    </row>
    <row r="604" spans="1:1" ht="12.75">
      <c r="A604" s="53"/>
    </row>
    <row r="605" spans="1:1" ht="12.75">
      <c r="A605" s="53"/>
    </row>
    <row r="606" spans="1:1" ht="12.75">
      <c r="A606" s="53"/>
    </row>
    <row r="607" spans="1:1" ht="12.75">
      <c r="A607" s="53"/>
    </row>
    <row r="608" spans="1:1" ht="12.75">
      <c r="A608" s="53"/>
    </row>
    <row r="609" spans="1:1" ht="12.75">
      <c r="A609" s="53"/>
    </row>
    <row r="610" spans="1:1" ht="12.75">
      <c r="A610" s="53"/>
    </row>
    <row r="611" spans="1:1" ht="12.75">
      <c r="A611" s="53"/>
    </row>
    <row r="612" spans="1:1" ht="12.75">
      <c r="A612" s="53"/>
    </row>
    <row r="613" spans="1:1" ht="12.75">
      <c r="A613" s="53"/>
    </row>
    <row r="614" spans="1:1" ht="12.75">
      <c r="A614" s="53"/>
    </row>
    <row r="615" spans="1:1" ht="12.75">
      <c r="A615" s="53"/>
    </row>
    <row r="616" spans="1:1" ht="12.75">
      <c r="A616" s="53"/>
    </row>
    <row r="617" spans="1:1" ht="12.75">
      <c r="A617" s="53"/>
    </row>
    <row r="618" spans="1:1" ht="12.75">
      <c r="A618" s="53"/>
    </row>
    <row r="619" spans="1:1" ht="12.75">
      <c r="A619" s="53"/>
    </row>
    <row r="620" spans="1:1" ht="12.75">
      <c r="A620" s="53"/>
    </row>
    <row r="621" spans="1:1" ht="12.75">
      <c r="A621" s="53"/>
    </row>
    <row r="622" spans="1:1" ht="12.75">
      <c r="A622" s="53"/>
    </row>
    <row r="623" spans="1:1" ht="12.75">
      <c r="A623" s="53"/>
    </row>
    <row r="624" spans="1:1" ht="12.75">
      <c r="A624" s="53"/>
    </row>
    <row r="625" spans="1:1" ht="12.75">
      <c r="A625" s="53"/>
    </row>
    <row r="626" spans="1:1" ht="12.75">
      <c r="A626" s="53"/>
    </row>
    <row r="627" spans="1:1" ht="12.75">
      <c r="A627" s="53"/>
    </row>
    <row r="628" spans="1:1" ht="12.75">
      <c r="A628" s="53"/>
    </row>
    <row r="629" spans="1:1" ht="12.75">
      <c r="A629" s="53"/>
    </row>
    <row r="630" spans="1:1" ht="12.75">
      <c r="A630" s="53"/>
    </row>
    <row r="631" spans="1:1" ht="12.75">
      <c r="A631" s="53"/>
    </row>
    <row r="632" spans="1:1" ht="12.75">
      <c r="A632" s="53"/>
    </row>
    <row r="633" spans="1:1" ht="12.75">
      <c r="A633" s="53"/>
    </row>
    <row r="634" spans="1:1" ht="12.75">
      <c r="A634" s="53"/>
    </row>
    <row r="635" spans="1:1" ht="12.75">
      <c r="A635" s="53"/>
    </row>
    <row r="636" spans="1:1" ht="12.75">
      <c r="A636" s="53"/>
    </row>
    <row r="637" spans="1:1" ht="12.75">
      <c r="A637" s="53"/>
    </row>
    <row r="638" spans="1:1" ht="12.75">
      <c r="A638" s="53"/>
    </row>
    <row r="639" spans="1:1" ht="12.75">
      <c r="A639" s="53"/>
    </row>
    <row r="640" spans="1:1" ht="12.75">
      <c r="A640" s="53"/>
    </row>
    <row r="641" spans="1:1" ht="12.75">
      <c r="A641" s="53"/>
    </row>
    <row r="642" spans="1:1" ht="12.75">
      <c r="A642" s="53"/>
    </row>
    <row r="643" spans="1:1" ht="12.75">
      <c r="A643" s="53"/>
    </row>
    <row r="644" spans="1:1" ht="12.75">
      <c r="A644" s="53"/>
    </row>
    <row r="645" spans="1:1" ht="12.75">
      <c r="A645" s="53"/>
    </row>
    <row r="646" spans="1:1" ht="12.75">
      <c r="A646" s="53"/>
    </row>
    <row r="647" spans="1:1" ht="12.75">
      <c r="A647" s="53"/>
    </row>
    <row r="648" spans="1:1" ht="12.75">
      <c r="A648" s="53"/>
    </row>
    <row r="649" spans="1:1" ht="12.75">
      <c r="A649" s="53"/>
    </row>
    <row r="650" spans="1:1" ht="12.75">
      <c r="A650" s="53"/>
    </row>
    <row r="651" spans="1:1" ht="12.75">
      <c r="A651" s="53"/>
    </row>
    <row r="652" spans="1:1" ht="12.75">
      <c r="A652" s="53"/>
    </row>
    <row r="653" spans="1:1" ht="12.75">
      <c r="A653" s="53"/>
    </row>
    <row r="654" spans="1:1" ht="12.75">
      <c r="A654" s="53"/>
    </row>
    <row r="655" spans="1:1" ht="12.75">
      <c r="A655" s="53"/>
    </row>
    <row r="656" spans="1:1" ht="12.75">
      <c r="A656" s="53"/>
    </row>
    <row r="657" spans="1:1" ht="12.75">
      <c r="A657" s="53"/>
    </row>
    <row r="658" spans="1:1" ht="12.75">
      <c r="A658" s="53"/>
    </row>
    <row r="659" spans="1:1" ht="12.75">
      <c r="A659" s="53"/>
    </row>
    <row r="660" spans="1:1" ht="12.75">
      <c r="A660" s="53"/>
    </row>
    <row r="661" spans="1:1" ht="12.75">
      <c r="A661" s="53"/>
    </row>
    <row r="662" spans="1:1" ht="12.75">
      <c r="A662" s="53"/>
    </row>
    <row r="663" spans="1:1" ht="12.75">
      <c r="A663" s="53"/>
    </row>
    <row r="664" spans="1:1" ht="12.75">
      <c r="A664" s="53"/>
    </row>
    <row r="665" spans="1:1" ht="12.75">
      <c r="A665" s="53"/>
    </row>
    <row r="666" spans="1:1" ht="12.75">
      <c r="A666" s="53"/>
    </row>
    <row r="667" spans="1:1" ht="12.75">
      <c r="A667" s="53"/>
    </row>
    <row r="668" spans="1:1" ht="12.75">
      <c r="A668" s="53"/>
    </row>
    <row r="669" spans="1:1" ht="12.75">
      <c r="A669" s="53"/>
    </row>
    <row r="670" spans="1:1" ht="12.75">
      <c r="A670" s="53"/>
    </row>
    <row r="671" spans="1:1" ht="12.75">
      <c r="A671" s="53"/>
    </row>
    <row r="672" spans="1:1" ht="12.75">
      <c r="A672" s="53"/>
    </row>
    <row r="673" spans="1:1" ht="12.75">
      <c r="A673" s="53"/>
    </row>
    <row r="674" spans="1:1" ht="12.75">
      <c r="A674" s="53"/>
    </row>
    <row r="675" spans="1:1" ht="12.75">
      <c r="A675" s="53"/>
    </row>
    <row r="676" spans="1:1" ht="12.75">
      <c r="A676" s="53"/>
    </row>
    <row r="677" spans="1:1" ht="12.75">
      <c r="A677" s="53"/>
    </row>
    <row r="678" spans="1:1" ht="12.75">
      <c r="A678" s="53"/>
    </row>
    <row r="679" spans="1:1" ht="12.75">
      <c r="A679" s="53"/>
    </row>
    <row r="680" spans="1:1" ht="12.75">
      <c r="A680" s="53"/>
    </row>
    <row r="681" spans="1:1" ht="12.75">
      <c r="A681" s="53"/>
    </row>
    <row r="682" spans="1:1" ht="12.75">
      <c r="A682" s="53"/>
    </row>
    <row r="683" spans="1:1" ht="12.75">
      <c r="A683" s="53"/>
    </row>
    <row r="684" spans="1:1" ht="12.75">
      <c r="A684" s="53"/>
    </row>
    <row r="685" spans="1:1" ht="12.75">
      <c r="A685" s="53"/>
    </row>
    <row r="686" spans="1:1" ht="12.75">
      <c r="A686" s="53"/>
    </row>
    <row r="687" spans="1:1" ht="12.75">
      <c r="A687" s="53"/>
    </row>
    <row r="688" spans="1:1" ht="12.75">
      <c r="A688" s="53"/>
    </row>
    <row r="689" spans="1:1" ht="12.75">
      <c r="A689" s="53"/>
    </row>
    <row r="690" spans="1:1" ht="12.75">
      <c r="A690" s="53"/>
    </row>
    <row r="691" spans="1:1" ht="12.75">
      <c r="A691" s="53"/>
    </row>
    <row r="692" spans="1:1" ht="12.75">
      <c r="A692" s="53"/>
    </row>
    <row r="693" spans="1:1" ht="12.75">
      <c r="A693" s="53"/>
    </row>
    <row r="694" spans="1:1" ht="12.75">
      <c r="A694" s="53"/>
    </row>
    <row r="695" spans="1:1" ht="12.75">
      <c r="A695" s="53"/>
    </row>
    <row r="696" spans="1:1" ht="12.75">
      <c r="A696" s="53"/>
    </row>
    <row r="697" spans="1:1" ht="12.75">
      <c r="A697" s="53"/>
    </row>
    <row r="698" spans="1:1" ht="12.75">
      <c r="A698" s="53"/>
    </row>
    <row r="699" spans="1:1" ht="12.75">
      <c r="A699" s="53"/>
    </row>
    <row r="700" spans="1:1" ht="12.75">
      <c r="A700" s="53"/>
    </row>
    <row r="701" spans="1:1" ht="12.75">
      <c r="A701" s="53"/>
    </row>
    <row r="702" spans="1:1" ht="12.75">
      <c r="A702" s="53"/>
    </row>
    <row r="703" spans="1:1" ht="12.75">
      <c r="A703" s="53"/>
    </row>
    <row r="704" spans="1:1" ht="12.75">
      <c r="A704" s="53"/>
    </row>
    <row r="705" spans="1:1" ht="12.75">
      <c r="A705" s="53"/>
    </row>
    <row r="706" spans="1:1" ht="12.75">
      <c r="A706" s="53"/>
    </row>
    <row r="707" spans="1:1" ht="12.75">
      <c r="A707" s="53"/>
    </row>
    <row r="708" spans="1:1" ht="12.75">
      <c r="A708" s="53"/>
    </row>
    <row r="709" spans="1:1" ht="12.75">
      <c r="A709" s="53"/>
    </row>
    <row r="710" spans="1:1" ht="12.75">
      <c r="A710" s="53"/>
    </row>
    <row r="711" spans="1:1" ht="12.75">
      <c r="A711" s="53"/>
    </row>
    <row r="712" spans="1:1" ht="12.75">
      <c r="A712" s="53"/>
    </row>
    <row r="713" spans="1:1" ht="12.75">
      <c r="A713" s="53"/>
    </row>
    <row r="714" spans="1:1" ht="12.75">
      <c r="A714" s="53"/>
    </row>
    <row r="715" spans="1:1" ht="12.75">
      <c r="A715" s="53"/>
    </row>
    <row r="716" spans="1:1" ht="12.75">
      <c r="A716" s="53"/>
    </row>
    <row r="717" spans="1:1" ht="12.75">
      <c r="A717" s="53"/>
    </row>
    <row r="718" spans="1:1" ht="12.75">
      <c r="A718" s="53"/>
    </row>
    <row r="719" spans="1:1" ht="12.75">
      <c r="A719" s="53"/>
    </row>
    <row r="720" spans="1:1" ht="12.75">
      <c r="A720" s="53"/>
    </row>
    <row r="721" spans="1:1" ht="12.75">
      <c r="A721" s="53"/>
    </row>
    <row r="722" spans="1:1" ht="12.75">
      <c r="A722" s="53"/>
    </row>
    <row r="723" spans="1:1" ht="12.75">
      <c r="A723" s="53"/>
    </row>
    <row r="724" spans="1:1" ht="12.75">
      <c r="A724" s="53"/>
    </row>
    <row r="725" spans="1:1" ht="12.75">
      <c r="A725" s="53"/>
    </row>
    <row r="726" spans="1:1" ht="12.75">
      <c r="A726" s="53"/>
    </row>
    <row r="727" spans="1:1" ht="12.75">
      <c r="A727" s="53"/>
    </row>
    <row r="728" spans="1:1" ht="12.75">
      <c r="A728" s="53"/>
    </row>
    <row r="729" spans="1:1" ht="12.75">
      <c r="A729" s="53"/>
    </row>
    <row r="730" spans="1:1" ht="12.75">
      <c r="A730" s="53"/>
    </row>
    <row r="731" spans="1:1" ht="12.75">
      <c r="A731" s="53"/>
    </row>
    <row r="732" spans="1:1" ht="12.75">
      <c r="A732" s="53"/>
    </row>
    <row r="733" spans="1:1" ht="12.75">
      <c r="A733" s="53"/>
    </row>
    <row r="734" spans="1:1" ht="12.75">
      <c r="A734" s="53"/>
    </row>
    <row r="735" spans="1:1" ht="12.75">
      <c r="A735" s="53"/>
    </row>
    <row r="736" spans="1:1" ht="12.75">
      <c r="A736" s="53"/>
    </row>
    <row r="737" spans="1:1" ht="12.75">
      <c r="A737" s="53"/>
    </row>
    <row r="738" spans="1:1" ht="12.75">
      <c r="A738" s="53"/>
    </row>
    <row r="739" spans="1:1" ht="12.75">
      <c r="A739" s="53"/>
    </row>
    <row r="740" spans="1:1" ht="12.75">
      <c r="A740" s="53"/>
    </row>
    <row r="741" spans="1:1" ht="12.75">
      <c r="A741" s="53"/>
    </row>
    <row r="742" spans="1:1" ht="12.75">
      <c r="A742" s="53"/>
    </row>
    <row r="743" spans="1:1" ht="12.75">
      <c r="A743" s="53"/>
    </row>
    <row r="744" spans="1:1" ht="12.75">
      <c r="A744" s="53"/>
    </row>
    <row r="745" spans="1:1" ht="12.75">
      <c r="A745" s="53"/>
    </row>
    <row r="746" spans="1:1" ht="12.75">
      <c r="A746" s="53"/>
    </row>
    <row r="747" spans="1:1" ht="12.75">
      <c r="A747" s="53"/>
    </row>
    <row r="748" spans="1:1" ht="12.75">
      <c r="A748" s="53"/>
    </row>
    <row r="749" spans="1:1" ht="12.75">
      <c r="A749" s="53"/>
    </row>
    <row r="750" spans="1:1" ht="12.75">
      <c r="A750" s="53"/>
    </row>
    <row r="751" spans="1:1" ht="12.75">
      <c r="A751" s="53"/>
    </row>
    <row r="752" spans="1:1" ht="12.75">
      <c r="A752" s="53"/>
    </row>
    <row r="753" spans="1:1" ht="12.75">
      <c r="A753" s="53"/>
    </row>
    <row r="754" spans="1:1" ht="12.75">
      <c r="A754" s="53"/>
    </row>
    <row r="755" spans="1:1" ht="12.75">
      <c r="A755" s="53"/>
    </row>
    <row r="756" spans="1:1" ht="12.75">
      <c r="A756" s="53"/>
    </row>
    <row r="757" spans="1:1" ht="12.75">
      <c r="A757" s="53"/>
    </row>
    <row r="758" spans="1:1" ht="12.75">
      <c r="A758" s="53"/>
    </row>
    <row r="759" spans="1:1" ht="12.75">
      <c r="A759" s="53"/>
    </row>
    <row r="760" spans="1:1" ht="12.75">
      <c r="A760" s="53"/>
    </row>
    <row r="761" spans="1:1" ht="12.75">
      <c r="A761" s="53"/>
    </row>
    <row r="762" spans="1:1" ht="12.75">
      <c r="A762" s="53"/>
    </row>
    <row r="763" spans="1:1" ht="12.75">
      <c r="A763" s="53"/>
    </row>
    <row r="764" spans="1:1" ht="12.75">
      <c r="A764" s="53"/>
    </row>
    <row r="765" spans="1:1" ht="12.75">
      <c r="A765" s="53"/>
    </row>
    <row r="766" spans="1:1" ht="12.75">
      <c r="A766" s="53"/>
    </row>
    <row r="767" spans="1:1" ht="12.75">
      <c r="A767" s="53"/>
    </row>
    <row r="768" spans="1:1" ht="12.75">
      <c r="A768" s="53"/>
    </row>
    <row r="769" spans="1:1" ht="12.75">
      <c r="A769" s="53"/>
    </row>
    <row r="770" spans="1:1" ht="12.75">
      <c r="A770" s="53"/>
    </row>
    <row r="771" spans="1:1" ht="12.75">
      <c r="A771" s="53"/>
    </row>
    <row r="772" spans="1:1" ht="12.75">
      <c r="A772" s="53"/>
    </row>
    <row r="773" spans="1:1" ht="12.75">
      <c r="A773" s="53"/>
    </row>
    <row r="774" spans="1:1" ht="12.75">
      <c r="A774" s="53"/>
    </row>
    <row r="775" spans="1:1" ht="12.75">
      <c r="A775" s="53"/>
    </row>
    <row r="776" spans="1:1" ht="12.75">
      <c r="A776" s="53"/>
    </row>
    <row r="777" spans="1:1" ht="12.75">
      <c r="A777" s="53"/>
    </row>
    <row r="778" spans="1:1" ht="12.75">
      <c r="A778" s="53"/>
    </row>
    <row r="779" spans="1:1" ht="12.75">
      <c r="A779" s="53"/>
    </row>
    <row r="780" spans="1:1" ht="12.75">
      <c r="A780" s="53"/>
    </row>
    <row r="781" spans="1:1" ht="12.75">
      <c r="A781" s="53"/>
    </row>
    <row r="782" spans="1:1" ht="12.75">
      <c r="A782" s="53"/>
    </row>
    <row r="783" spans="1:1" ht="12.75">
      <c r="A783" s="53"/>
    </row>
    <row r="784" spans="1:1" ht="12.75">
      <c r="A784" s="53"/>
    </row>
    <row r="785" spans="1:1" ht="12.75">
      <c r="A785" s="53"/>
    </row>
    <row r="786" spans="1:1" ht="12.75">
      <c r="A786" s="53"/>
    </row>
    <row r="787" spans="1:1" ht="12.75">
      <c r="A787" s="53"/>
    </row>
    <row r="788" spans="1:1" ht="12.75">
      <c r="A788" s="53"/>
    </row>
    <row r="789" spans="1:1" ht="12.75">
      <c r="A789" s="53"/>
    </row>
    <row r="790" spans="1:1" ht="12.75">
      <c r="A790" s="53"/>
    </row>
    <row r="791" spans="1:1" ht="12.75">
      <c r="A791" s="53"/>
    </row>
    <row r="792" spans="1:1" ht="12.75">
      <c r="A792" s="53"/>
    </row>
    <row r="793" spans="1:1" ht="12.75">
      <c r="A793" s="53"/>
    </row>
    <row r="794" spans="1:1" ht="12.75">
      <c r="A794" s="53"/>
    </row>
    <row r="795" spans="1:1" ht="12.75">
      <c r="A795" s="53"/>
    </row>
    <row r="796" spans="1:1" ht="12.75">
      <c r="A796" s="53"/>
    </row>
    <row r="797" spans="1:1" ht="12.75">
      <c r="A797" s="53"/>
    </row>
    <row r="798" spans="1:1" ht="12.75">
      <c r="A798" s="53"/>
    </row>
    <row r="799" spans="1:1" ht="12.75">
      <c r="A799" s="53"/>
    </row>
    <row r="800" spans="1:1" ht="12.75">
      <c r="A800" s="53"/>
    </row>
    <row r="801" spans="1:1" ht="12.75">
      <c r="A801" s="53"/>
    </row>
    <row r="802" spans="1:1" ht="12.75">
      <c r="A802" s="53"/>
    </row>
    <row r="803" spans="1:1" ht="12.75">
      <c r="A803" s="53"/>
    </row>
    <row r="804" spans="1:1" ht="12.75">
      <c r="A804" s="53"/>
    </row>
    <row r="805" spans="1:1" ht="12.75">
      <c r="A805" s="53"/>
    </row>
    <row r="806" spans="1:1" ht="12.75">
      <c r="A806" s="53"/>
    </row>
    <row r="807" spans="1:1" ht="12.75">
      <c r="A807" s="53"/>
    </row>
    <row r="808" spans="1:1" ht="12.75">
      <c r="A808" s="53"/>
    </row>
    <row r="809" spans="1:1" ht="12.75">
      <c r="A809" s="53"/>
    </row>
    <row r="810" spans="1:1" ht="12.75">
      <c r="A810" s="53"/>
    </row>
    <row r="811" spans="1:1" ht="12.75">
      <c r="A811" s="53"/>
    </row>
    <row r="812" spans="1:1" ht="12.75">
      <c r="A812" s="53"/>
    </row>
    <row r="813" spans="1:1" ht="12.75">
      <c r="A813" s="53"/>
    </row>
    <row r="814" spans="1:1" ht="12.75">
      <c r="A814" s="53"/>
    </row>
    <row r="815" spans="1:1" ht="12.75">
      <c r="A815" s="53"/>
    </row>
    <row r="816" spans="1:1" ht="12.75">
      <c r="A816" s="53"/>
    </row>
    <row r="817" spans="1:1" ht="12.75">
      <c r="A817" s="53"/>
    </row>
    <row r="818" spans="1:1" ht="12.75">
      <c r="A818" s="53"/>
    </row>
    <row r="819" spans="1:1" ht="12.75">
      <c r="A819" s="53"/>
    </row>
    <row r="820" spans="1:1" ht="12.75">
      <c r="A820" s="53"/>
    </row>
    <row r="821" spans="1:1" ht="12.75">
      <c r="A821" s="53"/>
    </row>
    <row r="822" spans="1:1" ht="12.75">
      <c r="A822" s="53"/>
    </row>
    <row r="823" spans="1:1" ht="12.75">
      <c r="A823" s="53"/>
    </row>
    <row r="824" spans="1:1" ht="12.75">
      <c r="A824" s="53"/>
    </row>
    <row r="825" spans="1:1" ht="12.75">
      <c r="A825" s="53"/>
    </row>
    <row r="826" spans="1:1" ht="12.75">
      <c r="A826" s="53"/>
    </row>
    <row r="827" spans="1:1" ht="12.75">
      <c r="A827" s="53"/>
    </row>
    <row r="828" spans="1:1" ht="12.75">
      <c r="A828" s="53"/>
    </row>
    <row r="829" spans="1:1" ht="12.75">
      <c r="A829" s="53"/>
    </row>
    <row r="830" spans="1:1" ht="12.75">
      <c r="A830" s="53"/>
    </row>
    <row r="831" spans="1:1" ht="12.75">
      <c r="A831" s="53"/>
    </row>
    <row r="832" spans="1:1" ht="12.75">
      <c r="A832" s="53"/>
    </row>
    <row r="833" spans="1:1" ht="12.75">
      <c r="A833" s="53"/>
    </row>
    <row r="834" spans="1:1" ht="12.75">
      <c r="A834" s="53"/>
    </row>
    <row r="835" spans="1:1" ht="12.75">
      <c r="A835" s="53"/>
    </row>
    <row r="836" spans="1:1" ht="12.75">
      <c r="A836" s="53"/>
    </row>
    <row r="837" spans="1:1" ht="12.75">
      <c r="A837" s="53"/>
    </row>
    <row r="838" spans="1:1" ht="12.75">
      <c r="A838" s="53"/>
    </row>
    <row r="839" spans="1:1" ht="12.75">
      <c r="A839" s="53"/>
    </row>
    <row r="840" spans="1:1" ht="12.75">
      <c r="A840" s="53"/>
    </row>
    <row r="841" spans="1:1" ht="12.75">
      <c r="A841" s="53"/>
    </row>
    <row r="842" spans="1:1" ht="12.75">
      <c r="A842" s="53"/>
    </row>
    <row r="843" spans="1:1" ht="12.75">
      <c r="A843" s="53"/>
    </row>
    <row r="844" spans="1:1" ht="12.75">
      <c r="A844" s="53"/>
    </row>
    <row r="845" spans="1:1" ht="12.75">
      <c r="A845" s="53"/>
    </row>
    <row r="846" spans="1:1" ht="12.75">
      <c r="A846" s="53"/>
    </row>
    <row r="847" spans="1:1" ht="12.75">
      <c r="A847" s="53"/>
    </row>
    <row r="848" spans="1:1" ht="12.75">
      <c r="A848" s="53"/>
    </row>
    <row r="849" spans="1:1" ht="12.75">
      <c r="A849" s="53"/>
    </row>
    <row r="850" spans="1:1" ht="12.75">
      <c r="A850" s="53"/>
    </row>
    <row r="851" spans="1:1" ht="12.75">
      <c r="A851" s="53"/>
    </row>
    <row r="852" spans="1:1" ht="12.75">
      <c r="A852" s="53"/>
    </row>
    <row r="853" spans="1:1" ht="12.75">
      <c r="A853" s="53"/>
    </row>
    <row r="854" spans="1:1" ht="12.75">
      <c r="A854" s="53"/>
    </row>
    <row r="855" spans="1:1" ht="12.75">
      <c r="A855" s="53"/>
    </row>
    <row r="856" spans="1:1" ht="12.75">
      <c r="A856" s="53"/>
    </row>
    <row r="857" spans="1:1" ht="12.75">
      <c r="A857" s="53"/>
    </row>
    <row r="858" spans="1:1" ht="12.75">
      <c r="A858" s="53"/>
    </row>
    <row r="859" spans="1:1" ht="12.75">
      <c r="A859" s="53"/>
    </row>
    <row r="860" spans="1:1" ht="12.75">
      <c r="A860" s="53"/>
    </row>
    <row r="861" spans="1:1" ht="12.75">
      <c r="A861" s="53"/>
    </row>
    <row r="862" spans="1:1" ht="12.75">
      <c r="A862" s="53"/>
    </row>
    <row r="863" spans="1:1" ht="12.75">
      <c r="A863" s="53"/>
    </row>
    <row r="864" spans="1:1" ht="12.75">
      <c r="A864" s="53"/>
    </row>
    <row r="865" spans="1:1" ht="12.75">
      <c r="A865" s="53"/>
    </row>
    <row r="866" spans="1:1" ht="12.75">
      <c r="A866" s="53"/>
    </row>
    <row r="867" spans="1:1" ht="12.75">
      <c r="A867" s="53"/>
    </row>
    <row r="868" spans="1:1" ht="12.75">
      <c r="A868" s="53"/>
    </row>
    <row r="869" spans="1:1" ht="12.75">
      <c r="A869" s="53"/>
    </row>
    <row r="870" spans="1:1" ht="12.75">
      <c r="A870" s="53"/>
    </row>
    <row r="871" spans="1:1" ht="12.75">
      <c r="A871" s="53"/>
    </row>
    <row r="872" spans="1:1" ht="12.75">
      <c r="A872" s="53"/>
    </row>
    <row r="873" spans="1:1" ht="12.75">
      <c r="A873" s="53"/>
    </row>
    <row r="874" spans="1:1" ht="12.75">
      <c r="A874" s="53"/>
    </row>
    <row r="875" spans="1:1" ht="12.75">
      <c r="A875" s="53"/>
    </row>
    <row r="876" spans="1:1" ht="12.75">
      <c r="A876" s="53"/>
    </row>
    <row r="877" spans="1:1" ht="12.75">
      <c r="A877" s="53"/>
    </row>
    <row r="878" spans="1:1" ht="12.75">
      <c r="A878" s="53"/>
    </row>
    <row r="879" spans="1:1" ht="12.75">
      <c r="A879" s="53"/>
    </row>
    <row r="880" spans="1:1" ht="12.75">
      <c r="A880" s="53"/>
    </row>
    <row r="881" spans="1:1" ht="12.75">
      <c r="A881" s="53"/>
    </row>
    <row r="882" spans="1:1" ht="12.75">
      <c r="A882" s="53"/>
    </row>
    <row r="883" spans="1:1" ht="12.75">
      <c r="A883" s="53"/>
    </row>
    <row r="884" spans="1:1" ht="12.75">
      <c r="A884" s="53"/>
    </row>
    <row r="885" spans="1:1" ht="12.75">
      <c r="A885" s="53"/>
    </row>
    <row r="886" spans="1:1" ht="12.75">
      <c r="A886" s="53"/>
    </row>
    <row r="887" spans="1:1" ht="12.75">
      <c r="A887" s="53"/>
    </row>
    <row r="888" spans="1:1" ht="12.75">
      <c r="A888" s="53"/>
    </row>
    <row r="889" spans="1:1" ht="12.75">
      <c r="A889" s="53"/>
    </row>
    <row r="890" spans="1:1" ht="12.75">
      <c r="A890" s="53"/>
    </row>
    <row r="891" spans="1:1" ht="12.75">
      <c r="A891" s="53"/>
    </row>
    <row r="892" spans="1:1" ht="12.75">
      <c r="A892" s="53"/>
    </row>
    <row r="893" spans="1:1" ht="12.75">
      <c r="A893" s="53"/>
    </row>
    <row r="894" spans="1:1" ht="12.75">
      <c r="A894" s="53"/>
    </row>
    <row r="895" spans="1:1" ht="12.75">
      <c r="A895" s="53"/>
    </row>
    <row r="896" spans="1:1" ht="12.75">
      <c r="A896" s="53"/>
    </row>
    <row r="897" spans="1:1" ht="12.75">
      <c r="A897" s="53"/>
    </row>
    <row r="898" spans="1:1" ht="12.75">
      <c r="A898" s="53"/>
    </row>
    <row r="899" spans="1:1" ht="12.75">
      <c r="A899" s="53"/>
    </row>
    <row r="900" spans="1:1" ht="12.75">
      <c r="A900" s="53"/>
    </row>
    <row r="901" spans="1:1" ht="12.75">
      <c r="A901" s="53"/>
    </row>
    <row r="902" spans="1:1" ht="12.75">
      <c r="A902" s="53"/>
    </row>
    <row r="903" spans="1:1" ht="12.75">
      <c r="A903" s="53"/>
    </row>
    <row r="904" spans="1:1" ht="12.75">
      <c r="A904" s="53"/>
    </row>
    <row r="905" spans="1:1" ht="12.75">
      <c r="A905" s="53"/>
    </row>
    <row r="906" spans="1:1" ht="12.75">
      <c r="A906" s="53"/>
    </row>
    <row r="907" spans="1:1" ht="12.75">
      <c r="A907" s="53"/>
    </row>
    <row r="908" spans="1:1" ht="12.75">
      <c r="A908" s="53"/>
    </row>
    <row r="909" spans="1:1" ht="12.75">
      <c r="A909" s="53"/>
    </row>
    <row r="910" spans="1:1" ht="12.75">
      <c r="A910" s="53"/>
    </row>
    <row r="911" spans="1:1" ht="12.75">
      <c r="A911" s="53"/>
    </row>
    <row r="912" spans="1:1" ht="12.75">
      <c r="A912" s="53"/>
    </row>
    <row r="913" spans="1:1" ht="12.75">
      <c r="A913" s="53"/>
    </row>
    <row r="914" spans="1:1" ht="12.75">
      <c r="A914" s="53"/>
    </row>
    <row r="915" spans="1:1" ht="12.75">
      <c r="A915" s="53"/>
    </row>
    <row r="916" spans="1:1" ht="12.75">
      <c r="A916" s="53"/>
    </row>
    <row r="917" spans="1:1" ht="12.75">
      <c r="A917" s="53"/>
    </row>
    <row r="918" spans="1:1" ht="12.75">
      <c r="A918" s="53"/>
    </row>
    <row r="919" spans="1:1" ht="12.75">
      <c r="A919" s="53"/>
    </row>
    <row r="920" spans="1:1" ht="12.75">
      <c r="A920" s="53"/>
    </row>
    <row r="921" spans="1:1" ht="12.75">
      <c r="A921" s="53"/>
    </row>
    <row r="922" spans="1:1" ht="12.75">
      <c r="A922" s="53"/>
    </row>
    <row r="923" spans="1:1" ht="12.75">
      <c r="A923" s="53"/>
    </row>
    <row r="924" spans="1:1" ht="12.75">
      <c r="A924" s="53"/>
    </row>
    <row r="925" spans="1:1" ht="12.75">
      <c r="A925" s="53"/>
    </row>
    <row r="926" spans="1:1" ht="12.75">
      <c r="A926" s="53"/>
    </row>
    <row r="927" spans="1:1" ht="12.75">
      <c r="A927" s="53"/>
    </row>
    <row r="928" spans="1:1" ht="12.75">
      <c r="A928" s="53"/>
    </row>
    <row r="929" spans="1:1" ht="12.75">
      <c r="A929" s="53"/>
    </row>
    <row r="930" spans="1:1" ht="12.75">
      <c r="A930" s="53"/>
    </row>
    <row r="931" spans="1:1" ht="12.75">
      <c r="A931" s="53"/>
    </row>
    <row r="932" spans="1:1" ht="12.75">
      <c r="A932" s="53"/>
    </row>
    <row r="933" spans="1:1" ht="12.75">
      <c r="A933" s="53"/>
    </row>
    <row r="934" spans="1:1" ht="12.75">
      <c r="A934" s="53"/>
    </row>
    <row r="935" spans="1:1" ht="12.75">
      <c r="A935" s="53"/>
    </row>
    <row r="936" spans="1:1" ht="12.75">
      <c r="A936" s="53"/>
    </row>
    <row r="937" spans="1:1" ht="12.75">
      <c r="A937" s="53"/>
    </row>
    <row r="938" spans="1:1" ht="12.75">
      <c r="A938" s="53"/>
    </row>
    <row r="939" spans="1:1" ht="12.75">
      <c r="A939" s="53"/>
    </row>
    <row r="940" spans="1:1" ht="12.75">
      <c r="A940" s="53"/>
    </row>
    <row r="941" spans="1:1" ht="12.75">
      <c r="A941" s="53"/>
    </row>
    <row r="942" spans="1:1" ht="12.75">
      <c r="A942" s="53"/>
    </row>
    <row r="943" spans="1:1" ht="12.75">
      <c r="A943" s="53"/>
    </row>
    <row r="944" spans="1:1" ht="12.75">
      <c r="A944" s="53"/>
    </row>
    <row r="945" spans="1:1" ht="12.75">
      <c r="A945" s="53"/>
    </row>
    <row r="946" spans="1:1" ht="12.75">
      <c r="A946" s="53"/>
    </row>
    <row r="947" spans="1:1" ht="12.75">
      <c r="A947" s="53"/>
    </row>
    <row r="948" spans="1:1" ht="12.75">
      <c r="A948" s="53"/>
    </row>
    <row r="949" spans="1:1" ht="12.75">
      <c r="A949" s="53"/>
    </row>
    <row r="950" spans="1:1" ht="12.75">
      <c r="A950" s="53"/>
    </row>
    <row r="951" spans="1:1" ht="12.75">
      <c r="A951" s="53"/>
    </row>
    <row r="952" spans="1:1" ht="12.75">
      <c r="A952" s="53"/>
    </row>
    <row r="953" spans="1:1" ht="12.75">
      <c r="A953" s="53"/>
    </row>
    <row r="954" spans="1:1" ht="12.75">
      <c r="A954" s="53"/>
    </row>
    <row r="955" spans="1:1" ht="12.75">
      <c r="A955" s="53"/>
    </row>
    <row r="956" spans="1:1" ht="12.75">
      <c r="A956" s="53"/>
    </row>
    <row r="957" spans="1:1" ht="12.75">
      <c r="A957" s="53"/>
    </row>
    <row r="958" spans="1:1" ht="12.75">
      <c r="A958" s="53"/>
    </row>
    <row r="959" spans="1:1" ht="12.75">
      <c r="A959" s="53"/>
    </row>
    <row r="960" spans="1:1" ht="12.75">
      <c r="A960" s="53"/>
    </row>
    <row r="961" spans="1:1" ht="12.75">
      <c r="A961" s="53"/>
    </row>
    <row r="962" spans="1:1" ht="12.75">
      <c r="A962" s="53"/>
    </row>
    <row r="963" spans="1:1" ht="12.75">
      <c r="A963" s="53"/>
    </row>
    <row r="964" spans="1:1" ht="12.75">
      <c r="A964" s="53"/>
    </row>
    <row r="965" spans="1:1" ht="12.75">
      <c r="A965" s="53"/>
    </row>
    <row r="966" spans="1:1" ht="12.75">
      <c r="A966" s="53"/>
    </row>
    <row r="967" spans="1:1" ht="12.75">
      <c r="A967" s="53"/>
    </row>
    <row r="968" spans="1:1" ht="12.75">
      <c r="A968" s="53"/>
    </row>
    <row r="969" spans="1:1" ht="12.75">
      <c r="A969" s="53"/>
    </row>
    <row r="970" spans="1:1" ht="12.75">
      <c r="A970" s="53"/>
    </row>
    <row r="971" spans="1:1" ht="12.75">
      <c r="A971" s="53"/>
    </row>
    <row r="972" spans="1:1" ht="12.75">
      <c r="A972" s="53"/>
    </row>
    <row r="973" spans="1:1" ht="12.75">
      <c r="A973" s="53"/>
    </row>
    <row r="974" spans="1:1" ht="12.75">
      <c r="A974" s="53"/>
    </row>
    <row r="975" spans="1:1" ht="12.75">
      <c r="A975" s="53"/>
    </row>
    <row r="976" spans="1:1" ht="12.75">
      <c r="A976" s="53"/>
    </row>
    <row r="977" spans="1:1" ht="12.75">
      <c r="A977" s="53"/>
    </row>
    <row r="978" spans="1:1" ht="12.75">
      <c r="A978" s="53"/>
    </row>
    <row r="979" spans="1:1" ht="12.75">
      <c r="A979" s="53"/>
    </row>
    <row r="980" spans="1:1" ht="12.75">
      <c r="A980" s="53"/>
    </row>
    <row r="981" spans="1:1" ht="12.75">
      <c r="A981" s="53"/>
    </row>
    <row r="982" spans="1:1" ht="12.75">
      <c r="A982" s="53"/>
    </row>
    <row r="983" spans="1:1" ht="12.75">
      <c r="A983" s="53"/>
    </row>
    <row r="984" spans="1:1" ht="12.75">
      <c r="A984" s="53"/>
    </row>
    <row r="985" spans="1:1" ht="12.75">
      <c r="A985" s="53"/>
    </row>
    <row r="986" spans="1:1" ht="12.75">
      <c r="A986" s="53"/>
    </row>
    <row r="987" spans="1:1" ht="12.75">
      <c r="A987" s="53"/>
    </row>
    <row r="988" spans="1:1" ht="12.75">
      <c r="A988" s="53"/>
    </row>
  </sheetData>
  <phoneticPr fontId="4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D14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2" max="2" width="35.7109375" customWidth="1"/>
    <col min="3" max="3" width="18" customWidth="1"/>
    <col min="4" max="20" width="12.5703125" hidden="1"/>
    <col min="30" max="30" width="52.140625" customWidth="1"/>
  </cols>
  <sheetData>
    <row r="1" spans="1:30">
      <c r="A1" s="173" t="s">
        <v>829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>
      <c r="A2" s="54" t="s">
        <v>830</v>
      </c>
      <c r="B2" s="54" t="s">
        <v>2</v>
      </c>
      <c r="C2" s="54" t="s">
        <v>831</v>
      </c>
      <c r="D2" s="55" t="s">
        <v>832</v>
      </c>
      <c r="E2" s="55" t="s">
        <v>833</v>
      </c>
      <c r="F2" s="55" t="s">
        <v>834</v>
      </c>
      <c r="G2" s="55" t="s">
        <v>835</v>
      </c>
      <c r="H2" s="55" t="s">
        <v>836</v>
      </c>
      <c r="I2" s="55" t="s">
        <v>837</v>
      </c>
      <c r="J2" s="55" t="s">
        <v>838</v>
      </c>
      <c r="K2" s="55" t="s">
        <v>839</v>
      </c>
      <c r="L2" s="55" t="s">
        <v>840</v>
      </c>
      <c r="M2" s="55" t="s">
        <v>841</v>
      </c>
      <c r="N2" s="55" t="s">
        <v>842</v>
      </c>
      <c r="O2" s="55" t="s">
        <v>843</v>
      </c>
      <c r="P2" s="55" t="s">
        <v>844</v>
      </c>
      <c r="Q2" s="55" t="s">
        <v>845</v>
      </c>
      <c r="R2" s="55" t="s">
        <v>846</v>
      </c>
      <c r="S2" s="55" t="s">
        <v>847</v>
      </c>
      <c r="T2" s="55" t="s">
        <v>848</v>
      </c>
      <c r="U2" s="55" t="s">
        <v>849</v>
      </c>
      <c r="V2" s="55" t="s">
        <v>850</v>
      </c>
      <c r="W2" s="55" t="s">
        <v>851</v>
      </c>
      <c r="X2" s="55" t="s">
        <v>852</v>
      </c>
      <c r="Y2" s="55" t="s">
        <v>853</v>
      </c>
      <c r="Z2" s="55" t="s">
        <v>854</v>
      </c>
      <c r="AA2" s="55" t="s">
        <v>855</v>
      </c>
      <c r="AB2" s="55" t="s">
        <v>856</v>
      </c>
      <c r="AC2" s="55" t="s">
        <v>857</v>
      </c>
      <c r="AD2" s="54" t="s">
        <v>858</v>
      </c>
    </row>
    <row r="3" spans="1:30">
      <c r="A3" s="56" t="s">
        <v>859</v>
      </c>
      <c r="B3" s="56" t="s">
        <v>860</v>
      </c>
      <c r="C3" s="56" t="s">
        <v>62</v>
      </c>
      <c r="D3" s="57"/>
      <c r="E3" s="58"/>
      <c r="F3" s="58"/>
      <c r="G3" s="58"/>
      <c r="H3" s="58"/>
      <c r="I3" s="59"/>
      <c r="J3" s="59"/>
      <c r="K3" s="58"/>
      <c r="L3" s="58"/>
      <c r="M3" s="60" t="s">
        <v>861</v>
      </c>
      <c r="N3" s="58"/>
      <c r="O3" s="58"/>
      <c r="P3" s="61"/>
      <c r="Q3" s="61"/>
      <c r="R3" s="58"/>
      <c r="S3" s="58"/>
      <c r="T3" s="60" t="s">
        <v>861</v>
      </c>
      <c r="U3" s="58"/>
      <c r="V3" s="58"/>
      <c r="W3" s="59"/>
      <c r="X3" s="59"/>
      <c r="Y3" s="58"/>
      <c r="Z3" s="58"/>
      <c r="AA3" s="58"/>
      <c r="AB3" s="58"/>
      <c r="AC3" s="58"/>
      <c r="AD3" s="56" t="s">
        <v>862</v>
      </c>
    </row>
    <row r="4" spans="1:30">
      <c r="A4" s="62" t="s">
        <v>863</v>
      </c>
      <c r="B4" s="62" t="s">
        <v>864</v>
      </c>
      <c r="C4" s="62" t="s">
        <v>387</v>
      </c>
      <c r="D4" s="63"/>
      <c r="E4" s="64"/>
      <c r="F4" s="64"/>
      <c r="G4" s="64"/>
      <c r="H4" s="64"/>
      <c r="I4" s="65"/>
      <c r="J4" s="65"/>
      <c r="K4" s="64"/>
      <c r="L4" s="64"/>
      <c r="M4" s="64"/>
      <c r="N4" s="64"/>
      <c r="O4" s="66" t="s">
        <v>861</v>
      </c>
      <c r="P4" s="67"/>
      <c r="Q4" s="67"/>
      <c r="R4" s="64"/>
      <c r="S4" s="66" t="s">
        <v>861</v>
      </c>
      <c r="T4" s="64"/>
      <c r="U4" s="64"/>
      <c r="V4" s="64"/>
      <c r="W4" s="68" t="s">
        <v>865</v>
      </c>
      <c r="X4" s="65"/>
      <c r="Y4" s="64"/>
      <c r="Z4" s="66" t="s">
        <v>861</v>
      </c>
      <c r="AA4" s="64"/>
      <c r="AB4" s="64"/>
      <c r="AC4" s="64"/>
      <c r="AD4" s="62" t="s">
        <v>866</v>
      </c>
    </row>
    <row r="5" spans="1:30">
      <c r="A5" s="56" t="s">
        <v>867</v>
      </c>
      <c r="B5" s="56" t="s">
        <v>868</v>
      </c>
      <c r="C5" s="56" t="s">
        <v>124</v>
      </c>
      <c r="D5" s="57"/>
      <c r="E5" s="58"/>
      <c r="F5" s="58" t="s">
        <v>861</v>
      </c>
      <c r="G5" s="58"/>
      <c r="H5" s="58"/>
      <c r="I5" s="59"/>
      <c r="J5" s="59"/>
      <c r="K5" s="58"/>
      <c r="L5" s="58"/>
      <c r="M5" s="60"/>
      <c r="N5" s="58"/>
      <c r="O5" s="58"/>
      <c r="P5" s="61"/>
      <c r="Q5" s="61"/>
      <c r="R5" s="58"/>
      <c r="S5" s="58"/>
      <c r="T5" s="60"/>
      <c r="U5" s="58"/>
      <c r="V5" s="58"/>
      <c r="W5" s="59"/>
      <c r="X5" s="59"/>
      <c r="Y5" s="58"/>
      <c r="Z5" s="58"/>
      <c r="AA5" s="58"/>
      <c r="AB5" s="58"/>
      <c r="AC5" s="58"/>
      <c r="AD5" s="56" t="s">
        <v>869</v>
      </c>
    </row>
    <row r="6" spans="1:30">
      <c r="A6" s="62" t="s">
        <v>870</v>
      </c>
      <c r="B6" s="62" t="s">
        <v>871</v>
      </c>
      <c r="C6" s="62" t="s">
        <v>373</v>
      </c>
      <c r="D6" s="63"/>
      <c r="E6" s="64"/>
      <c r="F6" s="64"/>
      <c r="G6" s="64"/>
      <c r="H6" s="64"/>
      <c r="I6" s="65"/>
      <c r="J6" s="65"/>
      <c r="K6" s="64"/>
      <c r="L6" s="64"/>
      <c r="M6" s="64"/>
      <c r="N6" s="64"/>
      <c r="O6" s="66"/>
      <c r="P6" s="67"/>
      <c r="Q6" s="67"/>
      <c r="R6" s="64"/>
      <c r="S6" s="66"/>
      <c r="T6" s="64" t="s">
        <v>861</v>
      </c>
      <c r="U6" s="64"/>
      <c r="V6" s="64"/>
      <c r="W6" s="68" t="s">
        <v>865</v>
      </c>
      <c r="X6" s="65"/>
      <c r="Y6" s="64"/>
      <c r="Z6" s="66"/>
      <c r="AA6" s="64"/>
      <c r="AB6" s="64"/>
      <c r="AC6" s="64"/>
      <c r="AD6" s="62" t="s">
        <v>872</v>
      </c>
    </row>
    <row r="7" spans="1:30">
      <c r="A7" s="56" t="s">
        <v>873</v>
      </c>
      <c r="B7" s="56" t="s">
        <v>874</v>
      </c>
      <c r="C7" s="56" t="s">
        <v>875</v>
      </c>
      <c r="D7" s="57"/>
      <c r="E7" s="58"/>
      <c r="F7" s="58"/>
      <c r="G7" s="58"/>
      <c r="H7" s="58"/>
      <c r="I7" s="59"/>
      <c r="J7" s="59"/>
      <c r="K7" s="58"/>
      <c r="L7" s="58"/>
      <c r="M7" s="60"/>
      <c r="N7" s="58"/>
      <c r="O7" s="58"/>
      <c r="P7" s="69" t="s">
        <v>865</v>
      </c>
      <c r="Q7" s="61"/>
      <c r="R7" s="58"/>
      <c r="S7" s="58"/>
      <c r="T7" s="60"/>
      <c r="U7" s="58"/>
      <c r="V7" s="58"/>
      <c r="W7" s="59"/>
      <c r="X7" s="59"/>
      <c r="Y7" s="58"/>
      <c r="Z7" s="58"/>
      <c r="AA7" s="58" t="s">
        <v>861</v>
      </c>
      <c r="AB7" s="58"/>
      <c r="AC7" s="58"/>
      <c r="AD7" s="56" t="s">
        <v>876</v>
      </c>
    </row>
    <row r="8" spans="1:30">
      <c r="A8" s="62" t="s">
        <v>877</v>
      </c>
      <c r="B8" s="62" t="s">
        <v>878</v>
      </c>
      <c r="C8" s="62" t="s">
        <v>426</v>
      </c>
      <c r="D8" s="63"/>
      <c r="E8" s="64"/>
      <c r="F8" s="64"/>
      <c r="G8" s="64"/>
      <c r="H8" s="64"/>
      <c r="I8" s="65"/>
      <c r="J8" s="65"/>
      <c r="K8" s="64"/>
      <c r="L8" s="64"/>
      <c r="M8" s="64" t="s">
        <v>861</v>
      </c>
      <c r="N8" s="64"/>
      <c r="O8" s="66"/>
      <c r="P8" s="70" t="s">
        <v>865</v>
      </c>
      <c r="Q8" s="67"/>
      <c r="R8" s="64"/>
      <c r="S8" s="66"/>
      <c r="T8" s="64" t="s">
        <v>861</v>
      </c>
      <c r="U8" s="64"/>
      <c r="V8" s="64"/>
      <c r="W8" s="68"/>
      <c r="X8" s="65"/>
      <c r="Y8" s="64"/>
      <c r="Z8" s="66"/>
      <c r="AA8" s="64" t="s">
        <v>861</v>
      </c>
      <c r="AB8" s="64"/>
      <c r="AC8" s="64"/>
      <c r="AD8" s="62" t="s">
        <v>879</v>
      </c>
    </row>
    <row r="9" spans="1:30">
      <c r="A9" s="56" t="s">
        <v>880</v>
      </c>
      <c r="B9" s="56" t="s">
        <v>881</v>
      </c>
      <c r="C9" s="56" t="s">
        <v>28</v>
      </c>
      <c r="D9" s="57"/>
      <c r="E9" s="58"/>
      <c r="F9" s="58" t="s">
        <v>861</v>
      </c>
      <c r="G9" s="58"/>
      <c r="H9" s="58"/>
      <c r="I9" s="59"/>
      <c r="J9" s="59"/>
      <c r="K9" s="58"/>
      <c r="L9" s="58"/>
      <c r="M9" s="60" t="s">
        <v>861</v>
      </c>
      <c r="N9" s="58"/>
      <c r="O9" s="58"/>
      <c r="P9" s="69"/>
      <c r="Q9" s="61"/>
      <c r="R9" s="58"/>
      <c r="S9" s="58"/>
      <c r="T9" s="60"/>
      <c r="U9" s="58"/>
      <c r="V9" s="58"/>
      <c r="W9" s="59"/>
      <c r="X9" s="59"/>
      <c r="Y9" s="58"/>
      <c r="Z9" s="58"/>
      <c r="AA9" s="58"/>
      <c r="AB9" s="58"/>
      <c r="AC9" s="58"/>
      <c r="AD9" s="56" t="s">
        <v>882</v>
      </c>
    </row>
    <row r="10" spans="1:30">
      <c r="A10" s="62" t="s">
        <v>883</v>
      </c>
      <c r="B10" s="62" t="s">
        <v>884</v>
      </c>
      <c r="C10" s="62" t="s">
        <v>259</v>
      </c>
      <c r="D10" s="63"/>
      <c r="E10" s="64"/>
      <c r="F10" s="64"/>
      <c r="G10" s="64"/>
      <c r="H10" s="64"/>
      <c r="I10" s="65"/>
      <c r="J10" s="65"/>
      <c r="K10" s="64"/>
      <c r="L10" s="64" t="s">
        <v>861</v>
      </c>
      <c r="M10" s="64"/>
      <c r="N10" s="64"/>
      <c r="O10" s="66"/>
      <c r="P10" s="70" t="s">
        <v>865</v>
      </c>
      <c r="Q10" s="67"/>
      <c r="R10" s="64"/>
      <c r="S10" s="66"/>
      <c r="T10" s="64"/>
      <c r="U10" s="64"/>
      <c r="V10" s="64"/>
      <c r="W10" s="68"/>
      <c r="X10" s="65"/>
      <c r="Y10" s="64"/>
      <c r="Z10" s="66"/>
      <c r="AA10" s="64"/>
      <c r="AB10" s="64"/>
      <c r="AC10" s="64"/>
      <c r="AD10" s="62" t="s">
        <v>885</v>
      </c>
    </row>
    <row r="11" spans="1:30">
      <c r="A11" s="56" t="s">
        <v>886</v>
      </c>
      <c r="B11" s="56" t="s">
        <v>887</v>
      </c>
      <c r="C11" s="56" t="s">
        <v>888</v>
      </c>
      <c r="D11" s="57"/>
      <c r="E11" s="58"/>
      <c r="F11" s="58"/>
      <c r="G11" s="58"/>
      <c r="H11" s="58"/>
      <c r="I11" s="59"/>
      <c r="J11" s="59"/>
      <c r="K11" s="58"/>
      <c r="L11" s="58"/>
      <c r="M11" s="60"/>
      <c r="N11" s="58"/>
      <c r="O11" s="58"/>
      <c r="P11" s="69" t="s">
        <v>865</v>
      </c>
      <c r="Q11" s="61"/>
      <c r="R11" s="58" t="s">
        <v>861</v>
      </c>
      <c r="S11" s="58"/>
      <c r="T11" s="60" t="s">
        <v>861</v>
      </c>
      <c r="U11" s="58"/>
      <c r="V11" s="58"/>
      <c r="W11" s="59"/>
      <c r="X11" s="59"/>
      <c r="Y11" s="58"/>
      <c r="Z11" s="58"/>
      <c r="AA11" s="58" t="s">
        <v>861</v>
      </c>
      <c r="AB11" s="58"/>
      <c r="AC11" s="58"/>
      <c r="AD11" s="71" t="s">
        <v>889</v>
      </c>
    </row>
    <row r="12" spans="1:30">
      <c r="A12" s="62" t="s">
        <v>890</v>
      </c>
      <c r="B12" s="62" t="s">
        <v>891</v>
      </c>
      <c r="C12" s="62" t="s">
        <v>448</v>
      </c>
      <c r="D12" s="63"/>
      <c r="E12" s="64" t="s">
        <v>861</v>
      </c>
      <c r="F12" s="64"/>
      <c r="G12" s="64"/>
      <c r="H12" s="64"/>
      <c r="I12" s="65"/>
      <c r="J12" s="65"/>
      <c r="K12" s="64"/>
      <c r="L12" s="64"/>
      <c r="M12" s="64"/>
      <c r="N12" s="64"/>
      <c r="O12" s="66"/>
      <c r="P12" s="67"/>
      <c r="Q12" s="67"/>
      <c r="R12" s="64"/>
      <c r="S12" s="66"/>
      <c r="T12" s="64"/>
      <c r="U12" s="64"/>
      <c r="V12" s="64"/>
      <c r="W12" s="68"/>
      <c r="X12" s="65"/>
      <c r="Y12" s="64"/>
      <c r="Z12" s="66"/>
      <c r="AA12" s="64"/>
      <c r="AB12" s="64"/>
      <c r="AC12" s="64"/>
      <c r="AD12" s="62" t="s">
        <v>892</v>
      </c>
    </row>
    <row r="13" spans="1:30">
      <c r="A13" s="56" t="s">
        <v>893</v>
      </c>
      <c r="B13" s="56" t="s">
        <v>894</v>
      </c>
      <c r="C13" s="56" t="s">
        <v>68</v>
      </c>
      <c r="D13" s="57"/>
      <c r="E13" s="58"/>
      <c r="F13" s="58" t="s">
        <v>861</v>
      </c>
      <c r="G13" s="58"/>
      <c r="H13" s="58"/>
      <c r="I13" s="59"/>
      <c r="J13" s="59"/>
      <c r="K13" s="58"/>
      <c r="L13" s="58"/>
      <c r="M13" s="60"/>
      <c r="N13" s="58"/>
      <c r="O13" s="58"/>
      <c r="P13" s="61"/>
      <c r="Q13" s="61"/>
      <c r="R13" s="58"/>
      <c r="S13" s="58"/>
      <c r="T13" s="60"/>
      <c r="U13" s="58"/>
      <c r="V13" s="58"/>
      <c r="W13" s="59"/>
      <c r="X13" s="59"/>
      <c r="Y13" s="58"/>
      <c r="Z13" s="58"/>
      <c r="AA13" s="58"/>
      <c r="AB13" s="58"/>
      <c r="AC13" s="58"/>
      <c r="AD13" s="56" t="s">
        <v>895</v>
      </c>
    </row>
    <row r="14" spans="1:30">
      <c r="A14" s="174" t="s">
        <v>896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</row>
  </sheetData>
  <mergeCells count="2">
    <mergeCell ref="A1:AD1"/>
    <mergeCell ref="A14:AD14"/>
  </mergeCells>
  <phoneticPr fontId="4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D13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1.85546875" customWidth="1"/>
    <col min="2" max="2" width="35.7109375" customWidth="1"/>
    <col min="3" max="3" width="18" customWidth="1"/>
    <col min="4" max="20" width="12.5703125" hidden="1"/>
    <col min="30" max="30" width="46.85546875" customWidth="1"/>
  </cols>
  <sheetData>
    <row r="1" spans="1:30">
      <c r="A1" s="173" t="s">
        <v>897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>
      <c r="A2" s="72" t="s">
        <v>830</v>
      </c>
      <c r="B2" s="72" t="s">
        <v>2</v>
      </c>
      <c r="C2" s="72" t="s">
        <v>831</v>
      </c>
      <c r="D2" s="73" t="s">
        <v>832</v>
      </c>
      <c r="E2" s="73" t="s">
        <v>833</v>
      </c>
      <c r="F2" s="73" t="s">
        <v>834</v>
      </c>
      <c r="G2" s="73" t="s">
        <v>835</v>
      </c>
      <c r="H2" s="73" t="s">
        <v>836</v>
      </c>
      <c r="I2" s="73" t="s">
        <v>837</v>
      </c>
      <c r="J2" s="73" t="s">
        <v>838</v>
      </c>
      <c r="K2" s="73" t="s">
        <v>839</v>
      </c>
      <c r="L2" s="73" t="s">
        <v>840</v>
      </c>
      <c r="M2" s="73" t="s">
        <v>841</v>
      </c>
      <c r="N2" s="73" t="s">
        <v>842</v>
      </c>
      <c r="O2" s="73" t="s">
        <v>843</v>
      </c>
      <c r="P2" s="73" t="s">
        <v>844</v>
      </c>
      <c r="Q2" s="73" t="s">
        <v>845</v>
      </c>
      <c r="R2" s="73" t="s">
        <v>846</v>
      </c>
      <c r="S2" s="73" t="s">
        <v>847</v>
      </c>
      <c r="T2" s="73" t="s">
        <v>848</v>
      </c>
      <c r="U2" s="73" t="s">
        <v>849</v>
      </c>
      <c r="V2" s="73" t="s">
        <v>850</v>
      </c>
      <c r="W2" s="73" t="s">
        <v>851</v>
      </c>
      <c r="X2" s="73" t="s">
        <v>852</v>
      </c>
      <c r="Y2" s="73" t="s">
        <v>853</v>
      </c>
      <c r="Z2" s="73" t="s">
        <v>854</v>
      </c>
      <c r="AA2" s="73" t="s">
        <v>855</v>
      </c>
      <c r="AB2" s="73" t="s">
        <v>856</v>
      </c>
      <c r="AC2" s="73" t="s">
        <v>857</v>
      </c>
      <c r="AD2" s="72" t="s">
        <v>858</v>
      </c>
    </row>
    <row r="3" spans="1:30">
      <c r="A3" s="74" t="s">
        <v>859</v>
      </c>
      <c r="B3" s="74" t="s">
        <v>860</v>
      </c>
      <c r="C3" s="74" t="s">
        <v>62</v>
      </c>
      <c r="D3" s="75"/>
      <c r="E3" s="75"/>
      <c r="F3" s="76" t="s">
        <v>861</v>
      </c>
      <c r="G3" s="75"/>
      <c r="H3" s="75"/>
      <c r="I3" s="77"/>
      <c r="J3" s="77"/>
      <c r="K3" s="75"/>
      <c r="L3" s="75"/>
      <c r="M3" s="76"/>
      <c r="N3" s="75"/>
      <c r="O3" s="75"/>
      <c r="P3" s="78" t="s">
        <v>865</v>
      </c>
      <c r="Q3" s="77"/>
      <c r="R3" s="75"/>
      <c r="S3" s="75"/>
      <c r="T3" s="76"/>
      <c r="U3" s="75"/>
      <c r="V3" s="79"/>
      <c r="W3" s="80"/>
      <c r="X3" s="80"/>
      <c r="Y3" s="79"/>
      <c r="Z3" s="79"/>
      <c r="AA3" s="79"/>
      <c r="AB3" s="79"/>
      <c r="AC3" s="79"/>
      <c r="AD3" s="74" t="s">
        <v>898</v>
      </c>
    </row>
    <row r="4" spans="1:30">
      <c r="A4" s="81" t="s">
        <v>863</v>
      </c>
      <c r="B4" s="81" t="s">
        <v>864</v>
      </c>
      <c r="C4" s="81" t="s">
        <v>387</v>
      </c>
      <c r="D4" s="82"/>
      <c r="E4" s="82"/>
      <c r="F4" s="82"/>
      <c r="G4" s="82"/>
      <c r="H4" s="82"/>
      <c r="I4" s="83"/>
      <c r="J4" s="83"/>
      <c r="K4" s="82"/>
      <c r="L4" s="82"/>
      <c r="M4" s="82"/>
      <c r="N4" s="82"/>
      <c r="O4" s="84" t="s">
        <v>861</v>
      </c>
      <c r="P4" s="83"/>
      <c r="Q4" s="83"/>
      <c r="R4" s="82"/>
      <c r="S4" s="84" t="s">
        <v>861</v>
      </c>
      <c r="T4" s="82"/>
      <c r="U4" s="82"/>
      <c r="V4" s="85"/>
      <c r="W4" s="68" t="s">
        <v>865</v>
      </c>
      <c r="X4" s="86"/>
      <c r="Y4" s="85"/>
      <c r="Z4" s="84" t="s">
        <v>861</v>
      </c>
      <c r="AA4" s="85"/>
      <c r="AB4" s="85"/>
      <c r="AC4" s="85"/>
      <c r="AD4" s="81" t="s">
        <v>866</v>
      </c>
    </row>
    <row r="5" spans="1:30">
      <c r="A5" s="74" t="s">
        <v>899</v>
      </c>
      <c r="B5" s="74" t="s">
        <v>900</v>
      </c>
      <c r="C5" s="74" t="s">
        <v>168</v>
      </c>
      <c r="D5" s="75"/>
      <c r="E5" s="75"/>
      <c r="F5" s="76" t="s">
        <v>861</v>
      </c>
      <c r="G5" s="75"/>
      <c r="H5" s="75"/>
      <c r="I5" s="77"/>
      <c r="J5" s="77"/>
      <c r="K5" s="75"/>
      <c r="L5" s="75"/>
      <c r="M5" s="75"/>
      <c r="N5" s="75"/>
      <c r="O5" s="75"/>
      <c r="P5" s="77"/>
      <c r="Q5" s="77"/>
      <c r="R5" s="75"/>
      <c r="S5" s="75"/>
      <c r="T5" s="75"/>
      <c r="U5" s="75"/>
      <c r="V5" s="79"/>
      <c r="W5" s="80"/>
      <c r="X5" s="80"/>
      <c r="Y5" s="79"/>
      <c r="Z5" s="79"/>
      <c r="AA5" s="79"/>
      <c r="AB5" s="79"/>
      <c r="AC5" s="79"/>
      <c r="AD5" s="74" t="s">
        <v>901</v>
      </c>
    </row>
    <row r="6" spans="1:30">
      <c r="A6" s="81" t="s">
        <v>867</v>
      </c>
      <c r="B6" s="81" t="s">
        <v>868</v>
      </c>
      <c r="C6" s="81" t="s">
        <v>124</v>
      </c>
      <c r="D6" s="82"/>
      <c r="E6" s="82"/>
      <c r="F6" s="84"/>
      <c r="G6" s="82"/>
      <c r="H6" s="82"/>
      <c r="I6" s="83"/>
      <c r="J6" s="83"/>
      <c r="K6" s="82"/>
      <c r="L6" s="82"/>
      <c r="M6" s="84" t="s">
        <v>861</v>
      </c>
      <c r="N6" s="82"/>
      <c r="O6" s="82"/>
      <c r="P6" s="83"/>
      <c r="Q6" s="83"/>
      <c r="R6" s="82"/>
      <c r="S6" s="82"/>
      <c r="T6" s="84" t="s">
        <v>861</v>
      </c>
      <c r="U6" s="82"/>
      <c r="V6" s="85"/>
      <c r="W6" s="68" t="s">
        <v>865</v>
      </c>
      <c r="X6" s="86"/>
      <c r="Y6" s="85"/>
      <c r="Z6" s="85"/>
      <c r="AA6" s="85"/>
      <c r="AB6" s="85"/>
      <c r="AC6" s="85"/>
      <c r="AD6" s="81" t="s">
        <v>869</v>
      </c>
    </row>
    <row r="7" spans="1:30">
      <c r="A7" s="74" t="s">
        <v>870</v>
      </c>
      <c r="B7" s="74" t="s">
        <v>871</v>
      </c>
      <c r="C7" s="74" t="s">
        <v>373</v>
      </c>
      <c r="D7" s="75"/>
      <c r="E7" s="75"/>
      <c r="F7" s="76" t="s">
        <v>861</v>
      </c>
      <c r="G7" s="87"/>
      <c r="H7" s="87"/>
      <c r="I7" s="59"/>
      <c r="J7" s="59"/>
      <c r="K7" s="87"/>
      <c r="L7" s="87"/>
      <c r="M7" s="87"/>
      <c r="N7" s="87"/>
      <c r="O7" s="87"/>
      <c r="P7" s="59"/>
      <c r="Q7" s="59"/>
      <c r="R7" s="87"/>
      <c r="S7" s="87"/>
      <c r="T7" s="76"/>
      <c r="U7" s="87"/>
      <c r="V7" s="88"/>
      <c r="W7" s="78"/>
      <c r="X7" s="61"/>
      <c r="Y7" s="88"/>
      <c r="Z7" s="88"/>
      <c r="AA7" s="88"/>
      <c r="AB7" s="79"/>
      <c r="AC7" s="79"/>
      <c r="AD7" s="74" t="s">
        <v>902</v>
      </c>
    </row>
    <row r="8" spans="1:30">
      <c r="A8" s="81" t="s">
        <v>873</v>
      </c>
      <c r="B8" s="81" t="s">
        <v>874</v>
      </c>
      <c r="C8" s="81" t="s">
        <v>875</v>
      </c>
      <c r="D8" s="82"/>
      <c r="E8" s="82"/>
      <c r="F8" s="89"/>
      <c r="G8" s="89"/>
      <c r="H8" s="89"/>
      <c r="I8" s="65"/>
      <c r="J8" s="65"/>
      <c r="K8" s="89"/>
      <c r="L8" s="89"/>
      <c r="M8" s="84" t="s">
        <v>861</v>
      </c>
      <c r="N8" s="89"/>
      <c r="O8" s="89"/>
      <c r="P8" s="65"/>
      <c r="Q8" s="65"/>
      <c r="R8" s="89"/>
      <c r="S8" s="89"/>
      <c r="T8" s="89"/>
      <c r="U8" s="89"/>
      <c r="V8" s="90"/>
      <c r="W8" s="67"/>
      <c r="X8" s="67"/>
      <c r="Y8" s="90"/>
      <c r="Z8" s="90"/>
      <c r="AA8" s="90"/>
      <c r="AB8" s="85"/>
      <c r="AC8" s="85"/>
      <c r="AD8" s="81" t="s">
        <v>903</v>
      </c>
    </row>
    <row r="9" spans="1:30">
      <c r="A9" s="74" t="s">
        <v>880</v>
      </c>
      <c r="B9" s="74" t="s">
        <v>881</v>
      </c>
      <c r="C9" s="74" t="s">
        <v>28</v>
      </c>
      <c r="D9" s="75"/>
      <c r="E9" s="75"/>
      <c r="F9" s="76"/>
      <c r="G9" s="87"/>
      <c r="H9" s="87"/>
      <c r="I9" s="59"/>
      <c r="J9" s="59"/>
      <c r="K9" s="87"/>
      <c r="L9" s="87"/>
      <c r="M9" s="87"/>
      <c r="N9" s="87"/>
      <c r="O9" s="87"/>
      <c r="P9" s="59"/>
      <c r="Q9" s="59"/>
      <c r="R9" s="87"/>
      <c r="S9" s="87"/>
      <c r="T9" s="76" t="s">
        <v>861</v>
      </c>
      <c r="U9" s="87"/>
      <c r="V9" s="88"/>
      <c r="W9" s="78"/>
      <c r="X9" s="69" t="s">
        <v>865</v>
      </c>
      <c r="Y9" s="88"/>
      <c r="Z9" s="88"/>
      <c r="AA9" s="88"/>
      <c r="AB9" s="79"/>
      <c r="AC9" s="79"/>
      <c r="AD9" s="74" t="s">
        <v>882</v>
      </c>
    </row>
    <row r="10" spans="1:30">
      <c r="A10" s="81" t="s">
        <v>883</v>
      </c>
      <c r="B10" s="81" t="s">
        <v>884</v>
      </c>
      <c r="C10" s="81" t="s">
        <v>259</v>
      </c>
      <c r="D10" s="82"/>
      <c r="E10" s="82"/>
      <c r="F10" s="89"/>
      <c r="G10" s="89"/>
      <c r="H10" s="89"/>
      <c r="I10" s="65"/>
      <c r="J10" s="65"/>
      <c r="K10" s="89"/>
      <c r="L10" s="89"/>
      <c r="M10" s="84"/>
      <c r="N10" s="89"/>
      <c r="O10" s="89"/>
      <c r="P10" s="65"/>
      <c r="Q10" s="65"/>
      <c r="R10" s="89"/>
      <c r="S10" s="84" t="s">
        <v>861</v>
      </c>
      <c r="T10" s="89"/>
      <c r="U10" s="89"/>
      <c r="V10" s="90"/>
      <c r="W10" s="67"/>
      <c r="X10" s="70"/>
      <c r="Y10" s="90"/>
      <c r="Z10" s="90"/>
      <c r="AA10" s="90"/>
      <c r="AB10" s="85"/>
      <c r="AC10" s="85"/>
      <c r="AD10" s="91" t="s">
        <v>904</v>
      </c>
    </row>
    <row r="11" spans="1:30">
      <c r="A11" s="74" t="s">
        <v>890</v>
      </c>
      <c r="B11" s="74" t="s">
        <v>891</v>
      </c>
      <c r="C11" s="74" t="s">
        <v>448</v>
      </c>
      <c r="D11" s="75"/>
      <c r="E11" s="75"/>
      <c r="F11" s="76"/>
      <c r="G11" s="87"/>
      <c r="H11" s="87"/>
      <c r="I11" s="59"/>
      <c r="J11" s="59"/>
      <c r="K11" s="87"/>
      <c r="L11" s="87"/>
      <c r="M11" s="87"/>
      <c r="N11" s="87"/>
      <c r="O11" s="87"/>
      <c r="P11" s="59"/>
      <c r="Q11" s="59"/>
      <c r="R11" s="87"/>
      <c r="S11" s="87"/>
      <c r="T11" s="76" t="s">
        <v>861</v>
      </c>
      <c r="U11" s="87"/>
      <c r="V11" s="88"/>
      <c r="W11" s="78"/>
      <c r="X11" s="69" t="s">
        <v>865</v>
      </c>
      <c r="Y11" s="88"/>
      <c r="Z11" s="88"/>
      <c r="AA11" s="88"/>
      <c r="AB11" s="79"/>
      <c r="AC11" s="79"/>
      <c r="AD11" s="74" t="s">
        <v>889</v>
      </c>
    </row>
    <row r="12" spans="1:30">
      <c r="A12" s="81" t="s">
        <v>893</v>
      </c>
      <c r="B12" s="81" t="s">
        <v>894</v>
      </c>
      <c r="C12" s="81" t="s">
        <v>68</v>
      </c>
      <c r="D12" s="82"/>
      <c r="E12" s="82"/>
      <c r="F12" s="89"/>
      <c r="G12" s="89"/>
      <c r="H12" s="89"/>
      <c r="I12" s="65"/>
      <c r="J12" s="65"/>
      <c r="K12" s="89"/>
      <c r="L12" s="89" t="s">
        <v>861</v>
      </c>
      <c r="M12" s="84"/>
      <c r="N12" s="89" t="s">
        <v>861</v>
      </c>
      <c r="O12" s="89"/>
      <c r="P12" s="65"/>
      <c r="Q12" s="65"/>
      <c r="R12" s="89"/>
      <c r="S12" s="89"/>
      <c r="T12" s="89"/>
      <c r="U12" s="89"/>
      <c r="V12" s="90"/>
      <c r="W12" s="67"/>
      <c r="X12" s="70"/>
      <c r="Y12" s="90"/>
      <c r="Z12" s="90"/>
      <c r="AA12" s="90"/>
      <c r="AB12" s="85"/>
      <c r="AC12" s="85"/>
      <c r="AD12" s="81" t="s">
        <v>895</v>
      </c>
    </row>
    <row r="13" spans="1:30">
      <c r="A13" s="174" t="s">
        <v>896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</row>
  </sheetData>
  <mergeCells count="2">
    <mergeCell ref="A1:AD1"/>
    <mergeCell ref="A13:AD13"/>
  </mergeCells>
  <phoneticPr fontId="4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D1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2" max="2" width="30.28515625" customWidth="1"/>
    <col min="3" max="3" width="18" customWidth="1"/>
    <col min="4" max="20" width="12.5703125" hidden="1"/>
    <col min="30" max="30" width="51.42578125" customWidth="1"/>
  </cols>
  <sheetData>
    <row r="1" spans="1:30">
      <c r="A1" s="173" t="s">
        <v>905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>
      <c r="A2" s="92" t="s">
        <v>830</v>
      </c>
      <c r="B2" s="92" t="s">
        <v>2</v>
      </c>
      <c r="C2" s="92" t="s">
        <v>831</v>
      </c>
      <c r="D2" s="93" t="s">
        <v>832</v>
      </c>
      <c r="E2" s="93" t="s">
        <v>833</v>
      </c>
      <c r="F2" s="93" t="s">
        <v>834</v>
      </c>
      <c r="G2" s="93" t="s">
        <v>835</v>
      </c>
      <c r="H2" s="93" t="s">
        <v>836</v>
      </c>
      <c r="I2" s="93" t="s">
        <v>837</v>
      </c>
      <c r="J2" s="93" t="s">
        <v>838</v>
      </c>
      <c r="K2" s="93" t="s">
        <v>839</v>
      </c>
      <c r="L2" s="93" t="s">
        <v>840</v>
      </c>
      <c r="M2" s="93" t="s">
        <v>841</v>
      </c>
      <c r="N2" s="93" t="s">
        <v>842</v>
      </c>
      <c r="O2" s="93" t="s">
        <v>843</v>
      </c>
      <c r="P2" s="93" t="s">
        <v>844</v>
      </c>
      <c r="Q2" s="93" t="s">
        <v>845</v>
      </c>
      <c r="R2" s="93" t="s">
        <v>846</v>
      </c>
      <c r="S2" s="93" t="s">
        <v>847</v>
      </c>
      <c r="T2" s="93" t="s">
        <v>848</v>
      </c>
      <c r="U2" s="93" t="s">
        <v>849</v>
      </c>
      <c r="V2" s="93" t="s">
        <v>850</v>
      </c>
      <c r="W2" s="93" t="s">
        <v>851</v>
      </c>
      <c r="X2" s="93" t="s">
        <v>852</v>
      </c>
      <c r="Y2" s="93" t="s">
        <v>853</v>
      </c>
      <c r="Z2" s="93" t="s">
        <v>854</v>
      </c>
      <c r="AA2" s="93" t="s">
        <v>855</v>
      </c>
      <c r="AB2" s="93" t="s">
        <v>856</v>
      </c>
      <c r="AC2" s="93" t="s">
        <v>857</v>
      </c>
      <c r="AD2" s="92" t="s">
        <v>858</v>
      </c>
    </row>
    <row r="3" spans="1:30">
      <c r="A3" s="94" t="s">
        <v>859</v>
      </c>
      <c r="B3" s="94" t="s">
        <v>860</v>
      </c>
      <c r="C3" s="94" t="s">
        <v>62</v>
      </c>
      <c r="D3" s="95"/>
      <c r="E3" s="96"/>
      <c r="F3" s="97" t="s">
        <v>861</v>
      </c>
      <c r="G3" s="96"/>
      <c r="H3" s="96"/>
      <c r="I3" s="77"/>
      <c r="J3" s="77"/>
      <c r="K3" s="96"/>
      <c r="L3" s="96"/>
      <c r="M3" s="97"/>
      <c r="N3" s="96"/>
      <c r="O3" s="96"/>
      <c r="P3" s="78" t="s">
        <v>865</v>
      </c>
      <c r="Q3" s="77"/>
      <c r="R3" s="96"/>
      <c r="S3" s="96"/>
      <c r="T3" s="97"/>
      <c r="U3" s="96"/>
      <c r="V3" s="96"/>
      <c r="W3" s="77"/>
      <c r="X3" s="77"/>
      <c r="Y3" s="96"/>
      <c r="Z3" s="96"/>
      <c r="AA3" s="96"/>
      <c r="AB3" s="95"/>
      <c r="AC3" s="95"/>
      <c r="AD3" s="94" t="s">
        <v>898</v>
      </c>
    </row>
    <row r="4" spans="1:30">
      <c r="A4" s="98" t="s">
        <v>863</v>
      </c>
      <c r="B4" s="98" t="s">
        <v>864</v>
      </c>
      <c r="C4" s="98" t="s">
        <v>387</v>
      </c>
      <c r="D4" s="99"/>
      <c r="E4" s="100"/>
      <c r="F4" s="100"/>
      <c r="G4" s="100"/>
      <c r="H4" s="100"/>
      <c r="I4" s="83"/>
      <c r="J4" s="83"/>
      <c r="K4" s="100"/>
      <c r="L4" s="100"/>
      <c r="M4" s="100"/>
      <c r="N4" s="100"/>
      <c r="O4" s="101" t="s">
        <v>861</v>
      </c>
      <c r="P4" s="83"/>
      <c r="Q4" s="83"/>
      <c r="R4" s="100"/>
      <c r="S4" s="101" t="s">
        <v>861</v>
      </c>
      <c r="T4" s="100"/>
      <c r="U4" s="100"/>
      <c r="V4" s="100"/>
      <c r="W4" s="68" t="s">
        <v>865</v>
      </c>
      <c r="X4" s="83"/>
      <c r="Y4" s="100"/>
      <c r="Z4" s="101" t="s">
        <v>861</v>
      </c>
      <c r="AA4" s="100"/>
      <c r="AB4" s="99"/>
      <c r="AC4" s="99"/>
      <c r="AD4" s="98" t="s">
        <v>866</v>
      </c>
    </row>
    <row r="5" spans="1:30">
      <c r="A5" s="94" t="s">
        <v>870</v>
      </c>
      <c r="B5" s="94" t="s">
        <v>871</v>
      </c>
      <c r="C5" s="94" t="s">
        <v>373</v>
      </c>
      <c r="D5" s="95"/>
      <c r="E5" s="96"/>
      <c r="F5" s="97"/>
      <c r="G5" s="96"/>
      <c r="H5" s="96"/>
      <c r="I5" s="77"/>
      <c r="J5" s="77"/>
      <c r="K5" s="96"/>
      <c r="L5" s="96"/>
      <c r="M5" s="97" t="s">
        <v>861</v>
      </c>
      <c r="N5" s="96"/>
      <c r="O5" s="96"/>
      <c r="P5" s="77"/>
      <c r="Q5" s="77"/>
      <c r="R5" s="96"/>
      <c r="S5" s="96"/>
      <c r="T5" s="97"/>
      <c r="U5" s="96"/>
      <c r="V5" s="96"/>
      <c r="W5" s="78"/>
      <c r="X5" s="77"/>
      <c r="Y5" s="96"/>
      <c r="Z5" s="96"/>
      <c r="AA5" s="96"/>
      <c r="AB5" s="95"/>
      <c r="AC5" s="95"/>
      <c r="AD5" s="94" t="s">
        <v>902</v>
      </c>
    </row>
    <row r="6" spans="1:30">
      <c r="A6" s="98" t="s">
        <v>873</v>
      </c>
      <c r="B6" s="98" t="s">
        <v>874</v>
      </c>
      <c r="C6" s="98" t="s">
        <v>875</v>
      </c>
      <c r="D6" s="99"/>
      <c r="E6" s="100"/>
      <c r="F6" s="100"/>
      <c r="G6" s="100"/>
      <c r="H6" s="100"/>
      <c r="I6" s="83"/>
      <c r="J6" s="83"/>
      <c r="K6" s="100"/>
      <c r="L6" s="100"/>
      <c r="M6" s="100"/>
      <c r="N6" s="100"/>
      <c r="O6" s="100"/>
      <c r="P6" s="83"/>
      <c r="Q6" s="83"/>
      <c r="R6" s="100"/>
      <c r="S6" s="100"/>
      <c r="T6" s="101" t="s">
        <v>861</v>
      </c>
      <c r="U6" s="100"/>
      <c r="V6" s="100"/>
      <c r="W6" s="83"/>
      <c r="X6" s="83"/>
      <c r="Y6" s="100"/>
      <c r="Z6" s="100"/>
      <c r="AA6" s="100"/>
      <c r="AB6" s="99"/>
      <c r="AC6" s="99"/>
      <c r="AD6" s="98" t="s">
        <v>906</v>
      </c>
    </row>
    <row r="7" spans="1:30">
      <c r="A7" s="94" t="s">
        <v>883</v>
      </c>
      <c r="B7" s="94" t="s">
        <v>884</v>
      </c>
      <c r="C7" s="94" t="s">
        <v>259</v>
      </c>
      <c r="D7" s="95"/>
      <c r="E7" s="96"/>
      <c r="F7" s="96"/>
      <c r="G7" s="96"/>
      <c r="H7" s="96"/>
      <c r="I7" s="77"/>
      <c r="J7" s="77"/>
      <c r="K7" s="97"/>
      <c r="L7" s="96"/>
      <c r="M7" s="96"/>
      <c r="N7" s="96"/>
      <c r="O7" s="96"/>
      <c r="P7" s="77"/>
      <c r="Q7" s="77"/>
      <c r="R7" s="96"/>
      <c r="S7" s="96"/>
      <c r="T7" s="96"/>
      <c r="U7" s="96"/>
      <c r="V7" s="96"/>
      <c r="W7" s="77"/>
      <c r="X7" s="78"/>
      <c r="Y7" s="96"/>
      <c r="Z7" s="97" t="s">
        <v>861</v>
      </c>
      <c r="AA7" s="96"/>
      <c r="AB7" s="95"/>
      <c r="AC7" s="95"/>
      <c r="AD7" s="102" t="s">
        <v>904</v>
      </c>
    </row>
    <row r="8" spans="1:30">
      <c r="A8" s="98" t="s">
        <v>890</v>
      </c>
      <c r="B8" s="98" t="s">
        <v>891</v>
      </c>
      <c r="C8" s="98" t="s">
        <v>448</v>
      </c>
      <c r="D8" s="99"/>
      <c r="E8" s="100"/>
      <c r="F8" s="100"/>
      <c r="G8" s="100"/>
      <c r="H8" s="100"/>
      <c r="I8" s="83"/>
      <c r="J8" s="83"/>
      <c r="K8" s="101" t="s">
        <v>861</v>
      </c>
      <c r="L8" s="100"/>
      <c r="M8" s="100"/>
      <c r="N8" s="100"/>
      <c r="O8" s="100"/>
      <c r="P8" s="83"/>
      <c r="Q8" s="83"/>
      <c r="R8" s="100"/>
      <c r="S8" s="100"/>
      <c r="T8" s="101"/>
      <c r="U8" s="100"/>
      <c r="V8" s="100"/>
      <c r="W8" s="83"/>
      <c r="X8" s="68" t="s">
        <v>865</v>
      </c>
      <c r="Y8" s="100"/>
      <c r="Z8" s="100"/>
      <c r="AA8" s="100"/>
      <c r="AB8" s="99"/>
      <c r="AC8" s="99"/>
      <c r="AD8" s="98" t="s">
        <v>889</v>
      </c>
    </row>
    <row r="9" spans="1:30">
      <c r="A9" s="94" t="s">
        <v>893</v>
      </c>
      <c r="B9" s="94" t="s">
        <v>894</v>
      </c>
      <c r="C9" s="94" t="s">
        <v>68</v>
      </c>
      <c r="D9" s="95"/>
      <c r="E9" s="96"/>
      <c r="F9" s="96"/>
      <c r="G9" s="96"/>
      <c r="H9" s="96"/>
      <c r="I9" s="77"/>
      <c r="J9" s="77"/>
      <c r="K9" s="97"/>
      <c r="L9" s="96"/>
      <c r="M9" s="96"/>
      <c r="N9" s="96"/>
      <c r="O9" s="96"/>
      <c r="P9" s="77"/>
      <c r="Q9" s="77"/>
      <c r="R9" s="96"/>
      <c r="S9" s="96"/>
      <c r="T9" s="96"/>
      <c r="U9" s="96"/>
      <c r="V9" s="96"/>
      <c r="W9" s="103" t="s">
        <v>865</v>
      </c>
      <c r="X9" s="78"/>
      <c r="Y9" s="96"/>
      <c r="Z9" s="96"/>
      <c r="AA9" s="96"/>
      <c r="AB9" s="95"/>
      <c r="AC9" s="95"/>
      <c r="AD9" s="94" t="s">
        <v>907</v>
      </c>
    </row>
    <row r="10" spans="1:30">
      <c r="A10" s="174" t="s">
        <v>896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</sheetData>
  <mergeCells count="2">
    <mergeCell ref="A1:AD1"/>
    <mergeCell ref="A10:AD10"/>
  </mergeCells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每週調查表</vt:lpstr>
      <vt:lpstr>工作表42</vt:lpstr>
      <vt:lpstr>整理用檔</vt:lpstr>
      <vt:lpstr>貼上區</vt:lpstr>
      <vt:lpstr>來源檔</vt:lpstr>
      <vt:lpstr>來源檔2</vt:lpstr>
      <vt:lpstr>嬰幼兒莫德納</vt:lpstr>
      <vt:lpstr>嬰幼兒BNT</vt:lpstr>
      <vt:lpstr>兒童BNT</vt:lpstr>
      <vt:lpstr>嬰幼兒莫德納-合約院所</vt:lpstr>
      <vt:lpstr>嬰幼兒BNT-合約院所</vt:lpstr>
      <vt:lpstr>嬰幼兒莫德納疫苗專責門診時間</vt:lpstr>
      <vt:lpstr>嬰幼兒莫德納疫苗專責門診</vt:lpstr>
      <vt:lpstr>幼兒莫德納疫苗快打站</vt:lpstr>
      <vt:lpstr>開診日期一覽表(0819-0825)</vt:lpstr>
      <vt:lpstr>開診日期一覽表(0826-0901)</vt:lpstr>
      <vt:lpstr>排序表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姜美妃</dc:creator>
  <cp:lastModifiedBy>姜美妃</cp:lastModifiedBy>
  <dcterms:created xsi:type="dcterms:W3CDTF">2022-11-21T03:30:03Z</dcterms:created>
  <dcterms:modified xsi:type="dcterms:W3CDTF">2022-11-21T03:30:03Z</dcterms:modified>
</cp:coreProperties>
</file>